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= -\KOL A - REKONSTRUKCE VNITŘNÍ\ZADÁNÍ VZ\Kolej A rekonstrukce_PD\PD_PDF+VV\VV\SO 01 - koleje\SLABOPROUD\"/>
    </mc:Choice>
  </mc:AlternateContent>
  <bookViews>
    <workbookView xWindow="0" yWindow="0" windowWidth="28800" windowHeight="12450" tabRatio="579"/>
  </bookViews>
  <sheets>
    <sheet name="Rekapitulace" sheetId="10" r:id="rId1"/>
    <sheet name="EPS" sheetId="43" r:id="rId2"/>
    <sheet name="ER" sheetId="44" r:id="rId3"/>
    <sheet name="SK " sheetId="42" r:id="rId4"/>
    <sheet name="STA" sheetId="45" r:id="rId5"/>
    <sheet name="IZS" sheetId="47" r:id="rId6"/>
    <sheet name="KT" sheetId="49" r:id="rId7"/>
  </sheets>
  <externalReferences>
    <externalReference r:id="rId8"/>
  </externalReferences>
  <definedNames>
    <definedName name="_xlnm._FilterDatabase" localSheetId="1" hidden="1">EPS!$D$1:$D$72</definedName>
    <definedName name="_xlnm._FilterDatabase" localSheetId="2" hidden="1">ER!$D$1:$D$58</definedName>
    <definedName name="_xlnm._FilterDatabase" localSheetId="5" hidden="1">IZS!$D$1:$D$37</definedName>
    <definedName name="_xlnm._FilterDatabase" localSheetId="6" hidden="1">KT!$D$1:$D$51</definedName>
    <definedName name="_xlnm._FilterDatabase" localSheetId="3" hidden="1">'SK '!$D$1:$D$55</definedName>
    <definedName name="_xlnm._FilterDatabase" localSheetId="4" hidden="1">STA!$D$1:$D$47</definedName>
    <definedName name="Ceník">[1]Cenik!$A$1:$F$11734</definedName>
    <definedName name="_xlnm.Print_Titles" localSheetId="1">EPS!$4:$5</definedName>
    <definedName name="_xlnm.Print_Titles" localSheetId="2">ER!$4:$5</definedName>
    <definedName name="_xlnm.Print_Titles" localSheetId="5">IZS!$4:$5</definedName>
    <definedName name="_xlnm.Print_Titles" localSheetId="6">KT!$4:$5</definedName>
    <definedName name="_xlnm.Print_Titles" localSheetId="3">'SK '!$4:$5</definedName>
    <definedName name="_xlnm.Print_Titles" localSheetId="4">STA!$4:$5</definedName>
    <definedName name="_xlnm.Print_Area" localSheetId="1">EPS!$A$1:$I$73</definedName>
    <definedName name="_xlnm.Print_Area" localSheetId="2">ER!$A$1:$I$59</definedName>
    <definedName name="_xlnm.Print_Area" localSheetId="5">IZS!$A$1:$I$38</definedName>
    <definedName name="_xlnm.Print_Area" localSheetId="6">KT!$A$1:$I$52</definedName>
    <definedName name="_xlnm.Print_Area" localSheetId="0">Rekapitulace!$B$2:$G$43</definedName>
    <definedName name="_xlnm.Print_Area" localSheetId="3">'SK '!$A$1:$I$57</definedName>
    <definedName name="_xlnm.Print_Area" localSheetId="4">STA!$A$1:$I$48</definedName>
  </definedNames>
  <calcPr calcId="162913" fullCalcOnLoad="1"/>
</workbook>
</file>

<file path=xl/calcChain.xml><?xml version="1.0" encoding="utf-8"?>
<calcChain xmlns="http://schemas.openxmlformats.org/spreadsheetml/2006/main">
  <c r="I40" i="44" l="1"/>
  <c r="G40" i="44"/>
  <c r="I60" i="43"/>
  <c r="I61" i="43"/>
  <c r="I62" i="43"/>
  <c r="I63" i="43"/>
  <c r="I64" i="43"/>
  <c r="I65" i="43"/>
  <c r="I48" i="42"/>
  <c r="G48" i="42"/>
  <c r="G36" i="49"/>
  <c r="I36" i="49"/>
  <c r="G32" i="44"/>
  <c r="I32" i="44"/>
  <c r="D26" i="49"/>
  <c r="D27" i="49"/>
  <c r="I27" i="49"/>
  <c r="D16" i="49"/>
  <c r="G16" i="49" s="1"/>
  <c r="D15" i="49"/>
  <c r="G15" i="49"/>
  <c r="D10" i="42"/>
  <c r="G10" i="42" s="1"/>
  <c r="I33" i="49"/>
  <c r="G33" i="49"/>
  <c r="I32" i="49"/>
  <c r="G32" i="49"/>
  <c r="G13" i="49"/>
  <c r="I42" i="49"/>
  <c r="I50" i="44"/>
  <c r="G50" i="44"/>
  <c r="I49" i="44"/>
  <c r="G49" i="44"/>
  <c r="I48" i="44"/>
  <c r="G48" i="44"/>
  <c r="I47" i="44"/>
  <c r="I46" i="44"/>
  <c r="I45" i="44"/>
  <c r="I44" i="44"/>
  <c r="G44" i="44"/>
  <c r="I43" i="44"/>
  <c r="G43" i="44"/>
  <c r="I42" i="44"/>
  <c r="G42" i="44"/>
  <c r="I37" i="44"/>
  <c r="G37" i="44"/>
  <c r="I36" i="44"/>
  <c r="G36" i="44"/>
  <c r="I35" i="44"/>
  <c r="G35" i="44"/>
  <c r="I39" i="44"/>
  <c r="G39" i="44"/>
  <c r="I38" i="44"/>
  <c r="G38" i="44"/>
  <c r="I28" i="45"/>
  <c r="I29" i="45"/>
  <c r="I27" i="45"/>
  <c r="G29" i="45"/>
  <c r="G28" i="45"/>
  <c r="G27" i="45"/>
  <c r="G57" i="43"/>
  <c r="I57" i="43"/>
  <c r="G58" i="43"/>
  <c r="I58" i="43"/>
  <c r="G64" i="43"/>
  <c r="I56" i="43"/>
  <c r="G56" i="43"/>
  <c r="I55" i="43"/>
  <c r="G55" i="43"/>
  <c r="I9" i="43"/>
  <c r="I10" i="43"/>
  <c r="I11" i="43"/>
  <c r="I12" i="43"/>
  <c r="I13" i="43"/>
  <c r="I14" i="43"/>
  <c r="I15" i="43"/>
  <c r="I16" i="43"/>
  <c r="I17" i="43"/>
  <c r="I18" i="43"/>
  <c r="I19" i="43"/>
  <c r="I20" i="43"/>
  <c r="I21" i="43"/>
  <c r="I22" i="43"/>
  <c r="I23" i="43"/>
  <c r="I24" i="43"/>
  <c r="I25" i="43"/>
  <c r="I26" i="43"/>
  <c r="I27" i="43"/>
  <c r="I28" i="43"/>
  <c r="I29" i="43"/>
  <c r="I30" i="43"/>
  <c r="I31" i="43"/>
  <c r="I32" i="43"/>
  <c r="I33" i="43"/>
  <c r="I34" i="43"/>
  <c r="I35" i="43"/>
  <c r="I36" i="43"/>
  <c r="I37" i="43"/>
  <c r="I38" i="43"/>
  <c r="I39" i="43"/>
  <c r="I8" i="43"/>
  <c r="I59" i="43"/>
  <c r="G36" i="43"/>
  <c r="I10" i="45"/>
  <c r="G10" i="45"/>
  <c r="G17" i="45"/>
  <c r="G16" i="45"/>
  <c r="G15" i="45"/>
  <c r="I17" i="45"/>
  <c r="I16" i="45"/>
  <c r="I15" i="45"/>
  <c r="G22" i="45"/>
  <c r="I22" i="45"/>
  <c r="G10" i="44"/>
  <c r="G11" i="44"/>
  <c r="G13" i="44"/>
  <c r="G15" i="44"/>
  <c r="G16" i="44"/>
  <c r="G17" i="44"/>
  <c r="G18" i="44"/>
  <c r="G19" i="44"/>
  <c r="G20" i="44"/>
  <c r="G21" i="44"/>
  <c r="G22" i="44"/>
  <c r="G23" i="44"/>
  <c r="G24" i="44"/>
  <c r="G25" i="44"/>
  <c r="G26" i="44"/>
  <c r="G27" i="44"/>
  <c r="G28" i="44"/>
  <c r="G29" i="44"/>
  <c r="G30" i="44"/>
  <c r="G31" i="44"/>
  <c r="G33" i="44"/>
  <c r="I27" i="44"/>
  <c r="I26" i="44"/>
  <c r="I25" i="44"/>
  <c r="I17" i="44"/>
  <c r="I16" i="44"/>
  <c r="I47" i="42"/>
  <c r="G30" i="42"/>
  <c r="I30" i="42"/>
  <c r="D29" i="42"/>
  <c r="I19" i="42"/>
  <c r="I18" i="42"/>
  <c r="G19" i="42"/>
  <c r="G18" i="42"/>
  <c r="D9" i="42"/>
  <c r="I9" i="42"/>
  <c r="I26" i="47"/>
  <c r="G26" i="47"/>
  <c r="I22" i="47"/>
  <c r="G22" i="47"/>
  <c r="G28" i="43"/>
  <c r="G27" i="43"/>
  <c r="G22" i="43"/>
  <c r="G23" i="43"/>
  <c r="G21" i="43"/>
  <c r="G9" i="43"/>
  <c r="G10" i="43"/>
  <c r="G11" i="43"/>
  <c r="G12" i="43"/>
  <c r="G13" i="43"/>
  <c r="G14" i="43"/>
  <c r="G15" i="43"/>
  <c r="G16" i="43"/>
  <c r="G17" i="43"/>
  <c r="G18" i="43"/>
  <c r="G19" i="43"/>
  <c r="G20" i="43"/>
  <c r="G24" i="43"/>
  <c r="G25" i="43"/>
  <c r="G26" i="43"/>
  <c r="G29" i="43"/>
  <c r="G30" i="43"/>
  <c r="G31" i="43"/>
  <c r="G32" i="43"/>
  <c r="G33" i="43"/>
  <c r="G34" i="43"/>
  <c r="G35" i="43"/>
  <c r="G37" i="43"/>
  <c r="G38" i="43"/>
  <c r="G8" i="43"/>
  <c r="G25" i="47"/>
  <c r="I25" i="47"/>
  <c r="G31" i="45"/>
  <c r="I31" i="45"/>
  <c r="G32" i="45"/>
  <c r="I32" i="45"/>
  <c r="I24" i="44"/>
  <c r="I28" i="44"/>
  <c r="I41" i="49"/>
  <c r="I23" i="49"/>
  <c r="G23" i="49"/>
  <c r="I22" i="49"/>
  <c r="G22" i="49"/>
  <c r="G24" i="49"/>
  <c r="I24" i="49"/>
  <c r="G25" i="49"/>
  <c r="I25" i="49"/>
  <c r="I34" i="49"/>
  <c r="G34" i="49"/>
  <c r="I35" i="49"/>
  <c r="G35" i="49"/>
  <c r="G53" i="43"/>
  <c r="I53" i="43"/>
  <c r="G10" i="47"/>
  <c r="G11" i="47"/>
  <c r="G12" i="47"/>
  <c r="G16" i="47"/>
  <c r="G17" i="47"/>
  <c r="G18" i="47"/>
  <c r="G19" i="47"/>
  <c r="G20" i="47"/>
  <c r="G21" i="47"/>
  <c r="G9" i="47"/>
  <c r="G9" i="49"/>
  <c r="I9" i="49"/>
  <c r="G10" i="49"/>
  <c r="I10" i="49"/>
  <c r="G11" i="49"/>
  <c r="I11" i="49"/>
  <c r="G12" i="49"/>
  <c r="I12" i="49"/>
  <c r="I16" i="49"/>
  <c r="G17" i="49"/>
  <c r="I17" i="49"/>
  <c r="G18" i="49"/>
  <c r="I18" i="49"/>
  <c r="G19" i="49"/>
  <c r="I19" i="49"/>
  <c r="G20" i="49"/>
  <c r="I20" i="49"/>
  <c r="G21" i="49"/>
  <c r="I21" i="49"/>
  <c r="G29" i="49"/>
  <c r="I29" i="49"/>
  <c r="G30" i="49"/>
  <c r="I30" i="49"/>
  <c r="G31" i="49"/>
  <c r="I31" i="49"/>
  <c r="G37" i="49"/>
  <c r="I37" i="49"/>
  <c r="G38" i="49"/>
  <c r="I38" i="49"/>
  <c r="G39" i="49"/>
  <c r="I39" i="49"/>
  <c r="G40" i="49"/>
  <c r="I40" i="49"/>
  <c r="I27" i="47"/>
  <c r="G27" i="47"/>
  <c r="I30" i="47"/>
  <c r="I29" i="47"/>
  <c r="G29" i="47"/>
  <c r="I28" i="47"/>
  <c r="G28" i="47"/>
  <c r="I21" i="47"/>
  <c r="I20" i="47"/>
  <c r="I19" i="47"/>
  <c r="I18" i="47"/>
  <c r="I17" i="47"/>
  <c r="I16" i="47"/>
  <c r="I12" i="47"/>
  <c r="I11" i="47"/>
  <c r="I10" i="47"/>
  <c r="I9" i="47"/>
  <c r="G34" i="47" s="1"/>
  <c r="G51" i="43"/>
  <c r="G48" i="43"/>
  <c r="I48" i="43"/>
  <c r="I52" i="43"/>
  <c r="G52" i="43"/>
  <c r="I11" i="42"/>
  <c r="G16" i="42"/>
  <c r="G24" i="45"/>
  <c r="I24" i="45"/>
  <c r="G14" i="45"/>
  <c r="I14" i="45"/>
  <c r="I18" i="45"/>
  <c r="G18" i="45"/>
  <c r="G29" i="42"/>
  <c r="I38" i="45"/>
  <c r="G38" i="45"/>
  <c r="I37" i="45"/>
  <c r="G37" i="45"/>
  <c r="I36" i="45"/>
  <c r="I35" i="45"/>
  <c r="G35" i="45"/>
  <c r="I34" i="45"/>
  <c r="G34" i="45"/>
  <c r="I33" i="45"/>
  <c r="G33" i="45"/>
  <c r="I30" i="45"/>
  <c r="G30" i="45"/>
  <c r="I26" i="45"/>
  <c r="G26" i="45"/>
  <c r="I25" i="45"/>
  <c r="G25" i="45"/>
  <c r="I23" i="45"/>
  <c r="G23" i="45"/>
  <c r="I21" i="45"/>
  <c r="G21" i="45"/>
  <c r="I20" i="45"/>
  <c r="G20" i="45"/>
  <c r="I19" i="45"/>
  <c r="G19" i="45"/>
  <c r="I13" i="45"/>
  <c r="G13" i="45"/>
  <c r="I12" i="45"/>
  <c r="G12" i="45"/>
  <c r="I11" i="45"/>
  <c r="G11" i="45"/>
  <c r="I9" i="45"/>
  <c r="G9" i="45"/>
  <c r="G14" i="44"/>
  <c r="G12" i="44"/>
  <c r="G9" i="44"/>
  <c r="I51" i="44"/>
  <c r="G51" i="44"/>
  <c r="I33" i="44"/>
  <c r="I31" i="44"/>
  <c r="I30" i="44"/>
  <c r="I29" i="44"/>
  <c r="I23" i="44"/>
  <c r="I22" i="44"/>
  <c r="I21" i="44"/>
  <c r="I20" i="44"/>
  <c r="I19" i="44"/>
  <c r="I18" i="44"/>
  <c r="I15" i="44"/>
  <c r="I14" i="44"/>
  <c r="I13" i="44"/>
  <c r="I12" i="44"/>
  <c r="I11" i="44"/>
  <c r="I10" i="44"/>
  <c r="I9" i="44"/>
  <c r="G41" i="43"/>
  <c r="I41" i="43"/>
  <c r="G42" i="43"/>
  <c r="I42" i="43"/>
  <c r="G43" i="43"/>
  <c r="I43" i="43"/>
  <c r="G44" i="43"/>
  <c r="I44" i="43"/>
  <c r="G46" i="43"/>
  <c r="I46" i="43"/>
  <c r="G49" i="43"/>
  <c r="I49" i="43"/>
  <c r="I51" i="43"/>
  <c r="I50" i="43"/>
  <c r="G50" i="43"/>
  <c r="G65" i="43"/>
  <c r="G63" i="43"/>
  <c r="G62" i="43"/>
  <c r="G39" i="43"/>
  <c r="I46" i="42"/>
  <c r="G46" i="42"/>
  <c r="I45" i="42"/>
  <c r="G45" i="42"/>
  <c r="I44" i="42"/>
  <c r="G44" i="42"/>
  <c r="I43" i="42"/>
  <c r="G43" i="42"/>
  <c r="I42" i="42"/>
  <c r="G42" i="42"/>
  <c r="I41" i="42"/>
  <c r="G41" i="42"/>
  <c r="I40" i="42"/>
  <c r="G40" i="42"/>
  <c r="I39" i="42"/>
  <c r="G39" i="42"/>
  <c r="I38" i="42"/>
  <c r="G38" i="42"/>
  <c r="I37" i="42"/>
  <c r="G37" i="42"/>
  <c r="I36" i="42"/>
  <c r="G36" i="42"/>
  <c r="I35" i="42"/>
  <c r="G35" i="42"/>
  <c r="I34" i="42"/>
  <c r="G34" i="42"/>
  <c r="I32" i="42"/>
  <c r="G32" i="42"/>
  <c r="I28" i="42"/>
  <c r="G28" i="42"/>
  <c r="I27" i="42"/>
  <c r="G27" i="42"/>
  <c r="I26" i="42"/>
  <c r="G26" i="42"/>
  <c r="I25" i="42"/>
  <c r="G25" i="42"/>
  <c r="I24" i="42"/>
  <c r="G24" i="42"/>
  <c r="I23" i="42"/>
  <c r="G23" i="42"/>
  <c r="I22" i="42"/>
  <c r="G22" i="42"/>
  <c r="I21" i="42"/>
  <c r="G21" i="42"/>
  <c r="I20" i="42"/>
  <c r="G20" i="42"/>
  <c r="I17" i="42"/>
  <c r="G17" i="42"/>
  <c r="I15" i="42"/>
  <c r="G15" i="42"/>
  <c r="I14" i="42"/>
  <c r="G14" i="42"/>
  <c r="I13" i="42"/>
  <c r="G13" i="42"/>
  <c r="I12" i="42"/>
  <c r="G12" i="42"/>
  <c r="I33" i="42"/>
  <c r="G33" i="42"/>
  <c r="I16" i="42"/>
  <c r="G11" i="42"/>
  <c r="I29" i="42"/>
  <c r="I31" i="42"/>
  <c r="G31" i="42"/>
  <c r="G9" i="42"/>
  <c r="G27" i="49"/>
  <c r="I15" i="49"/>
  <c r="D14" i="49"/>
  <c r="G14" i="49"/>
  <c r="I13" i="49"/>
  <c r="I28" i="49"/>
  <c r="G28" i="49"/>
  <c r="G26" i="49"/>
  <c r="I26" i="49"/>
  <c r="I14" i="49"/>
  <c r="G48" i="49" l="1"/>
  <c r="G47" i="49"/>
  <c r="G33" i="47"/>
  <c r="F36" i="47" s="1"/>
  <c r="G19" i="10" s="1"/>
  <c r="G44" i="45"/>
  <c r="G43" i="45"/>
  <c r="G51" i="42"/>
  <c r="G55" i="44"/>
  <c r="G54" i="44"/>
  <c r="G69" i="43"/>
  <c r="G68" i="43"/>
  <c r="I10" i="42"/>
  <c r="G52" i="42" s="1"/>
  <c r="F50" i="49" l="1"/>
  <c r="G21" i="10" s="1"/>
  <c r="F46" i="45"/>
  <c r="G17" i="10" s="1"/>
  <c r="F54" i="42"/>
  <c r="G15" i="10" s="1"/>
  <c r="F57" i="44"/>
  <c r="G13" i="10" s="1"/>
  <c r="F71" i="43"/>
  <c r="G11" i="10" s="1"/>
  <c r="G31" i="10" l="1"/>
  <c r="G25" i="10"/>
  <c r="G27" i="10" s="1"/>
  <c r="G29" i="10"/>
  <c r="G34" i="10" l="1"/>
  <c r="G37" i="10" s="1"/>
  <c r="G40" i="10" s="1"/>
</calcChain>
</file>

<file path=xl/sharedStrings.xml><?xml version="1.0" encoding="utf-8"?>
<sst xmlns="http://schemas.openxmlformats.org/spreadsheetml/2006/main" count="850" uniqueCount="351">
  <si>
    <t>HMOŽDINKA KOV M6</t>
  </si>
  <si>
    <t>km</t>
  </si>
  <si>
    <t>Vysekání kapsy v cihl. zdi, krabice do 100x100x50 mm</t>
  </si>
  <si>
    <t>Vysekání drážky v cihl. zdi do hl. 30 mm, š. do 70 mm</t>
  </si>
  <si>
    <t xml:space="preserve">Omítnutí rýhy, drážka do 50x100 mm, štuka </t>
  </si>
  <si>
    <t>Koordinace a spolupráce s jinými profesemi</t>
  </si>
  <si>
    <t>Krabice univerzální KU 68/2-1901, se šroubky</t>
  </si>
  <si>
    <t>Objekt:</t>
  </si>
  <si>
    <t>Název</t>
  </si>
  <si>
    <t>MJ</t>
  </si>
  <si>
    <t>Množství</t>
  </si>
  <si>
    <t>m</t>
  </si>
  <si>
    <t>ks</t>
  </si>
  <si>
    <t>kpl</t>
  </si>
  <si>
    <t>hod</t>
  </si>
  <si>
    <t>Zakázka:</t>
  </si>
  <si>
    <t>Poř.</t>
  </si>
  <si>
    <t>Systém:</t>
  </si>
  <si>
    <t>1.</t>
  </si>
  <si>
    <t>2.</t>
  </si>
  <si>
    <t>4.</t>
  </si>
  <si>
    <t>5.</t>
  </si>
  <si>
    <t>6.</t>
  </si>
  <si>
    <t>7.</t>
  </si>
  <si>
    <t>Cena</t>
  </si>
  <si>
    <t>8.</t>
  </si>
  <si>
    <t>9.</t>
  </si>
  <si>
    <t>Mimostaveništní doprava</t>
  </si>
  <si>
    <t>Vedení prací, autorský dozor, skutečný stav</t>
  </si>
  <si>
    <t>Přesun dodávek</t>
  </si>
  <si>
    <t>GZS</t>
  </si>
  <si>
    <t>SLP celkem bez DPH</t>
  </si>
  <si>
    <t>10.</t>
  </si>
  <si>
    <t>SLP celkem vč. DPH</t>
  </si>
  <si>
    <t>Oživení systému</t>
  </si>
  <si>
    <t>Investor:</t>
  </si>
  <si>
    <t>ZAVITOVA TYC M8 1M POZINK</t>
  </si>
  <si>
    <t xml:space="preserve">Značení trasy trubkového vedení </t>
  </si>
  <si>
    <t>Požární ucpávky např. Hilti, Intumex apod.</t>
  </si>
  <si>
    <t>2%</t>
  </si>
  <si>
    <t>1%</t>
  </si>
  <si>
    <t>Trubka ohebná PVC volně nebo pod omítkou 23 mm</t>
  </si>
  <si>
    <t>Trubka ohebná PVC volně nebo pod omítkou 29 mm</t>
  </si>
  <si>
    <t>Spolupráce s ostatními profesemi</t>
  </si>
  <si>
    <r>
      <t xml:space="preserve">Poznámka: </t>
    </r>
    <r>
      <rPr>
        <sz val="12"/>
        <rFont val="Times New Roman"/>
        <family val="1"/>
        <charset val="238"/>
      </rPr>
      <t>Jsou-li v zadávací dokumentaci, nebo jejich přílohách uvedeny konkrétní obchodní názvy, jedná se pouze o vymezení požadovaného standardu a zadavatel umožňuje i jiné, technicky a kvalitativně srovnatelné řešení.</t>
    </r>
  </si>
  <si>
    <t>DPH 21%</t>
  </si>
  <si>
    <t>EPS - Elektrická požární signalizace</t>
  </si>
  <si>
    <t xml:space="preserve">Hardware EPS </t>
  </si>
  <si>
    <t>Ostatní materiál EPS</t>
  </si>
  <si>
    <t>Zkušební plyn s výsuvným aplikátorem</t>
  </si>
  <si>
    <t>Popisové pole pro nalepení popisky hlásiče</t>
  </si>
  <si>
    <t>Popiska hlásiče (velikost písma zvolit tak, aby bylo čitelné z podlahy daného prostoru)</t>
  </si>
  <si>
    <t>Kabelové trasy a kabely EPS s funkční schopností při požáru s třídou reakce na oheň B2ca s1 d0</t>
  </si>
  <si>
    <t xml:space="preserve">KABEL PRAFlaGuard 2x2x0.8 -hnědý stíněný kabel 2x2x0,8 PH120-R dle ZP-27/2008, B2caS1D0 dle PrEN 50399:07, ohniodolný dle ČSN IEC60331, bezhalogenový </t>
  </si>
  <si>
    <t>KABEL PRAFlaDur 3x2.5 -hnědý kabel PH120-R dle ZP-27/2008, B2caS1D0 dle PrEN 50399:07, ohniodolný dle ČSN IEC60331, bezhalogenový dle ČSN 50266</t>
  </si>
  <si>
    <t>Úchytka pro svazky kabelů s požární odolností , vč. hmoždinky a šroubu, vzdálenost úchytex max 0,3m</t>
  </si>
  <si>
    <t>m2</t>
  </si>
  <si>
    <t>J-Y(st)Y 2x2x0,8 (s možností instalace pod omítku)</t>
  </si>
  <si>
    <t>Kabely pro rozvod EPS bez funkční schopnosti při požáru-červený</t>
  </si>
  <si>
    <t>pár</t>
  </si>
  <si>
    <t>t</t>
  </si>
  <si>
    <t>Popl.za ulozeni suti</t>
  </si>
  <si>
    <t>Svis doprava suti prve podlazi</t>
  </si>
  <si>
    <t>Odvoz suti na skladku do 1km</t>
  </si>
  <si>
    <t>Odvoz suti na skladku zkd 1km</t>
  </si>
  <si>
    <t>VŠB TUO</t>
  </si>
  <si>
    <t>D.1.4.6 Slaboproudá elektrotechnika</t>
  </si>
  <si>
    <t>.</t>
  </si>
  <si>
    <t>Dodávka (D)</t>
  </si>
  <si>
    <t>Montáž (M)</t>
  </si>
  <si>
    <t>Kód</t>
  </si>
  <si>
    <t>Popis</t>
  </si>
  <si>
    <t xml:space="preserve">   Množ.</t>
  </si>
  <si>
    <t>Cena/jedn.</t>
  </si>
  <si>
    <t>Celkem</t>
  </si>
  <si>
    <t>Dokumentace skutečného provedení</t>
  </si>
  <si>
    <t>REKAPITULACE :</t>
  </si>
  <si>
    <t>Celkem bez DPH</t>
  </si>
  <si>
    <t>Strukturovaná kabeláž:</t>
  </si>
  <si>
    <t>Strukturovaná kabeláž kategorie 6, v nestíněném provedení (kabely U/UTP), kabeláž splňuje požadavky dle TIA/EIA 568B.2-1, EN 50173-1:2002 a ISO 11801:2002, pracovní frekvence 200 MHz,testovací 250 MHz, protokol 10/100/1000BaseT</t>
  </si>
  <si>
    <t xml:space="preserve">Cat6 Patch panel nestíněný, osazený, pro 24xRJ45/UTP, Cat. 6, KRONE 1U, černý, </t>
  </si>
  <si>
    <t>Cat6 U/UTP  RJ45 - RJ45  Patch Cord  LS/OH  - 1m</t>
  </si>
  <si>
    <t>Cat6 U/UTP  RJ45 - RJ45  Patch Cord  LS/OH  - 2m</t>
  </si>
  <si>
    <t>Cat6 U/UTP  RJ45 - RJ45  Patch Cord  LS/OH  - 3m</t>
  </si>
  <si>
    <t>Cat6 U/UTP  RJ45 - RJ45  Patch Cord  LS/OH  - 5m</t>
  </si>
  <si>
    <t>Optická vana neosazená pro 24 x SC Duplex adaptér 19“ 1U, černá</t>
  </si>
  <si>
    <t>Optická kazeta pro 1 x 12 svarů s víkem a držáky svarů, černá</t>
  </si>
  <si>
    <t>Ochrana svaru 40 mm</t>
  </si>
  <si>
    <t>Adaptér SC-SC multimode</t>
  </si>
  <si>
    <t>Pigtail multimode,  50/125,  SC, 2m, OM3</t>
  </si>
  <si>
    <t>Patch kabel LC - SC Duplex 50/125 OM3 3 m</t>
  </si>
  <si>
    <t>Zapojení vícepárových kabelů do 25p. (1 pár na 1 konci)</t>
  </si>
  <si>
    <t>Certifikační měření kat. 6 vč. protokolu</t>
  </si>
  <si>
    <t>Měření metalických kabelů vícepárových xp.</t>
  </si>
  <si>
    <t>Práce na opt. rozváděči (vystrojení)</t>
  </si>
  <si>
    <t>hod.</t>
  </si>
  <si>
    <t>Oživení systému, začlenění do stávajícího systému</t>
  </si>
  <si>
    <t>Proškolení obsluhy a osob zodpovědných za údržbu</t>
  </si>
  <si>
    <t>19' rozvaděč stojanový 45U/800x800, perforované dveře - tahokov, šedé</t>
  </si>
  <si>
    <t>Podstavec 800x800 s filtrem 1x</t>
  </si>
  <si>
    <t>Polička perforovaná 1U/550mm, max.nosnost 80kg</t>
  </si>
  <si>
    <t>Polička perforovaná 1U/550mm, max.nosnost 150kg</t>
  </si>
  <si>
    <t>19" rozvodný panel 5x230V-3m s vaničkou 1,5U RAL9005, přepěťová ochrana, min. 10A</t>
  </si>
  <si>
    <t>Montážní sada M6 - 4x šroub, podložka a plovoucí matice</t>
  </si>
  <si>
    <t>19' vyvazovací panel 1U jednostranná plastová lišta</t>
  </si>
  <si>
    <t>Háček 80x80 kovový/nerez</t>
  </si>
  <si>
    <t>Vertikální kabelový kanál - 1ks - 45U</t>
  </si>
  <si>
    <t>REKAPITULACE</t>
  </si>
  <si>
    <t>Svaření optického kabelu MM</t>
  </si>
  <si>
    <t>Měření optického vlákna, oboustranné změření útlumu na vlnových délkách 850 a 1300nm / 1310 a 1550nm přímou metodou, zpracování měřícího protokolu</t>
  </si>
  <si>
    <t>Provozní kniha EPS</t>
  </si>
  <si>
    <t>Materiál ER</t>
  </si>
  <si>
    <t>Propojovací kabel 100V/6zón</t>
  </si>
  <si>
    <t>Havarijní kabel RC22</t>
  </si>
  <si>
    <t>Kabel 2XV-DOM</t>
  </si>
  <si>
    <t>Kabel DOM RJ45-XVRJ45 zesilovač/DOM</t>
  </si>
  <si>
    <t>Záložní síťový zdroj PSU 24V/12A-150A, RM</t>
  </si>
  <si>
    <t>Koncový člen reproduktorové linky</t>
  </si>
  <si>
    <t>Napájecí panel 8x230V</t>
  </si>
  <si>
    <t xml:space="preserve">Propojovací krbice s keramickou svorkovnicí a tepelnou pojistkou EN54 </t>
  </si>
  <si>
    <t xml:space="preserve">Normovaný kabelový kovový žlab "Jupiter" 60x100x1,5 vč, spojek, nosníků, </t>
  </si>
  <si>
    <t>Funkční zkouška vč. Protokolu o funkční zkoušce</t>
  </si>
  <si>
    <t>ER - Evakuační rozhlas</t>
  </si>
  <si>
    <t>Kabely a trasy</t>
  </si>
  <si>
    <t>Zapojení SK 1x UTP kat. 6 - zásuvka</t>
  </si>
  <si>
    <t>Zapojení SK 1x UTP kat. 6 - rozváděč</t>
  </si>
  <si>
    <t>Sdělovací vodič nf a vf - stíněný 100x2x0,5</t>
  </si>
  <si>
    <t>Kabelová krabicová rozvodka IP65 se zachováním funkčnosti,oranžová, vč průchodek</t>
  </si>
  <si>
    <t xml:space="preserve">KABEL PRAFlaGuard 1x2x0.8 -hnědý stíněný kabel 2x2x0,8 PH120-R dle ZP-27/2008, B2caS1D0 dle PrEN 50399:07, ohniodolný dle ČSN IEC60331, bezhalogenový </t>
  </si>
  <si>
    <t>Průrazy podlahy, stěny</t>
  </si>
  <si>
    <t>EkF REKO  - KBELOVÉ TRASY :</t>
  </si>
  <si>
    <t>Spojka podparapetního kanálu</t>
  </si>
  <si>
    <t>Kryt spoje</t>
  </si>
  <si>
    <t>Páteřní kabelové trasy</t>
  </si>
  <si>
    <t xml:space="preserve">Normovaný kabelový kovový žlab "Jupiter" 60x200x1,5 vč, spojek, nosníků, </t>
  </si>
  <si>
    <t>KT - Pateřní kabelové trasy</t>
  </si>
  <si>
    <t>Plastové příchytky na strop/zeď, pro max 20 kabelů do pr. 10mm, včetně hmoždinky a vrutu</t>
  </si>
  <si>
    <t>Úklidové práce</t>
  </si>
  <si>
    <t>Plastové příchytky na strop/zeď, pro max 6 kabelů do pr. 10mm, včetně hmoždinky a vrutu</t>
  </si>
  <si>
    <t>Sádra</t>
  </si>
  <si>
    <t>Drobný elektroinstalační materiál (hřebíky, izolační pásky, stahovací pásky apod)</t>
  </si>
  <si>
    <t>kg</t>
  </si>
  <si>
    <t>CYKY  3CX2,5</t>
  </si>
  <si>
    <t>CY 16 ZEL. ZLUTY</t>
  </si>
  <si>
    <t>3.</t>
  </si>
  <si>
    <t>STA - Společná televizní anténa</t>
  </si>
  <si>
    <t>SK - Strukturovaná kabeláž</t>
  </si>
  <si>
    <t>2015/98</t>
  </si>
  <si>
    <t>Stavební úpravy budovy kolejí "A" VŠB-TU Ostrava</t>
  </si>
  <si>
    <t>IZS - Bezdrátové spojení složek IZS při záchranných a hasebních činnostech</t>
  </si>
  <si>
    <t>Materiál STA</t>
  </si>
  <si>
    <t xml:space="preserve">Čelní ovládací panel "CZ" </t>
  </si>
  <si>
    <t>Periferní modul, zahrnuje rozhraní OPPO, hlavní přenosové relé, tři volně programovatelná relé a pozici pro 1 mikromodul.</t>
  </si>
  <si>
    <t>Rozšiřovací modul se třemi pozicemi pro mikromoduly</t>
  </si>
  <si>
    <t>Modul 1 analogové kruhové linky pro max.127 hlásičů</t>
  </si>
  <si>
    <t>Akumulátor 12V/25 Ah</t>
  </si>
  <si>
    <t xml:space="preserve">Mikromodul síťového rozhraní 500 kBd pro max. 31 připojených ústředen </t>
  </si>
  <si>
    <t>Koppler 12 výstupů</t>
  </si>
  <si>
    <t xml:space="preserve">Koppler 4 vstupy / 2 výstupy </t>
  </si>
  <si>
    <t>Skříň koppler na omítku</t>
  </si>
  <si>
    <t>Multifunkční siréna, 12V,24V, 103dB, IP54</t>
  </si>
  <si>
    <t>Elektronika tlačítka s oddělovačem</t>
  </si>
  <si>
    <t>Skříň tlačítka</t>
  </si>
  <si>
    <t>Optický hlásič PAM</t>
  </si>
  <si>
    <t>Termodiferenciální hlásič</t>
  </si>
  <si>
    <t>Patice STANDARD</t>
  </si>
  <si>
    <t>Lineární teplotní hlásič LWM−1 (761290)</t>
  </si>
  <si>
    <t>Resetovací modul (781332)</t>
  </si>
  <si>
    <t>Sada koncovek pro detekční kabel</t>
  </si>
  <si>
    <t>Kabelový závěs pro detekční kabel 6401</t>
  </si>
  <si>
    <t>Ocelové lanko s PVS pr.2mm</t>
  </si>
  <si>
    <t>Elektromechanické panikové kování 24V červené</t>
  </si>
  <si>
    <t>Drobný instalační a kotevní materiál</t>
  </si>
  <si>
    <t>Koleje A - Evakuační rozhlas</t>
  </si>
  <si>
    <t>Ústředna EPS IQ control M</t>
  </si>
  <si>
    <t>Napájecí zdroj 27,6V/5A, monitorování poruchy 230V a AKU, vč. krytu</t>
  </si>
  <si>
    <t>Zvýšená patice IP65, zvýšená</t>
  </si>
  <si>
    <t>Modul RTZ 800/24V pro speciální hlásiče</t>
  </si>
  <si>
    <t>Detekční kabel reakční teplota 68° návin 152m</t>
  </si>
  <si>
    <t>Napěťový konvertor 12V/12V DC</t>
  </si>
  <si>
    <t>Koleje A - EPS</t>
  </si>
  <si>
    <t>Koleje A  - STRUKTUROVANÁ KABELÁŽ - SK :</t>
  </si>
  <si>
    <t>Koleje A - Společná televizní anténa - STA :</t>
  </si>
  <si>
    <t>Koleje A - Bezdrátové spojení IZS:</t>
  </si>
  <si>
    <t>Materiál antény a zařízení</t>
  </si>
  <si>
    <t>Anténa všesměrová BO 491, včetně držáku, protiváhy</t>
  </si>
  <si>
    <t>Rozbočovač dvoucestný (-3,5dB/-3,5dB)</t>
  </si>
  <si>
    <t>Odbočovač dvoucestný (-10 dB/-0,5dB)</t>
  </si>
  <si>
    <t>Odbočovač dvoucestný (-7dB/-1dB)</t>
  </si>
  <si>
    <t>Pol.</t>
  </si>
  <si>
    <t>Kabely a příslušenství</t>
  </si>
  <si>
    <t>Vysokofrekvenční koaxiální kabel LCF 12-50 JFN</t>
  </si>
  <si>
    <t>Konektor typu N-male na kabel LCF 12-50 JFN</t>
  </si>
  <si>
    <t>Konektor typu 7/16-male na kabel LCF 12-50 JFN</t>
  </si>
  <si>
    <t>Zemnící sada pro kabel LCF 12-50 JFN</t>
  </si>
  <si>
    <t>Koncová zátěž 50Ohm 2W/7/16</t>
  </si>
  <si>
    <t>Skříň připojovacího bodu dle specifikace HZS</t>
  </si>
  <si>
    <t>Kontrola kabelových rozvodů, včetně měření DTF kabelů a SWR antén</t>
  </si>
  <si>
    <t>Měření pokrytí a zkoušky spojení v jednotlivých patrech</t>
  </si>
  <si>
    <t xml:space="preserve">Ostatní </t>
  </si>
  <si>
    <t>Hmoždinky, šrouby, kabelové štítky vč. popisek, stahovací pásky apod.</t>
  </si>
  <si>
    <t>Zásuvka  telefonní , 1x RJ12, bílá, komplet</t>
  </si>
  <si>
    <t>Zásuvka 2xRJ45 Cat.6 UTP, komplet - montáž na povrch vč. panelové krabice hluboké</t>
  </si>
  <si>
    <t>Ranžírovací drát</t>
  </si>
  <si>
    <t>Kleště Krone</t>
  </si>
  <si>
    <t>Zapojení telefonní zásuvky</t>
  </si>
  <si>
    <t>Práce spojené s přesunem zářezových telefonních bloků do nových rozvaděčů</t>
  </si>
  <si>
    <t xml:space="preserve">Cat 5e kabel nestíněný U/UTP 4 pár LSOH </t>
  </si>
  <si>
    <t xml:space="preserve">Cat 6 kabel nestíněný 23 AWG U/UTP 4 pár LSF/OH IEC 332.1 </t>
  </si>
  <si>
    <t>Výkonový zesilovač 4x500W, EN-54, 100V</t>
  </si>
  <si>
    <t>Optický switch pro opt. Kruhové vedení MM</t>
  </si>
  <si>
    <t>Digitální výstupní modul DOM 4-24, EN-54</t>
  </si>
  <si>
    <t>Digitální stanice hlasatele DCS15-12 tlačítek, EN-54</t>
  </si>
  <si>
    <t>Dig. klávesový modul DKM18, EN-54</t>
  </si>
  <si>
    <t xml:space="preserve">DVD/CD/MP3/FM/AM Tuner, Audio player </t>
  </si>
  <si>
    <t>Univerzální modul rozhraní UIM, EN-54</t>
  </si>
  <si>
    <t>SEI sériový interface site essernet obousměrný</t>
  </si>
  <si>
    <t>Modul rozhraní RS232/V24 pro SEI 784856</t>
  </si>
  <si>
    <t xml:space="preserve">Skříň pro seriové rozhraní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</si>
  <si>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</si>
  <si>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</si>
  <si>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</si>
  <si>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</si>
  <si>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</si>
  <si>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</si>
  <si>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</si>
  <si>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</si>
  <si>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</si>
  <si>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</si>
  <si>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</si>
  <si>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</si>
  <si>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</si>
  <si>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</si>
  <si>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</si>
  <si>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</si>
  <si>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</si>
  <si>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</si>
  <si>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</si>
  <si>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Essernet mikromodul 500kB serie 2/datový kabel</t>
  </si>
  <si>
    <t>1.20</t>
  </si>
  <si>
    <t>Adaptér TWI-RS232 EN-54</t>
  </si>
  <si>
    <t>Akumulátor 12V/150Ah</t>
  </si>
  <si>
    <t>1.21</t>
  </si>
  <si>
    <t>1.22</t>
  </si>
  <si>
    <t>1.23</t>
  </si>
  <si>
    <t>1.24</t>
  </si>
  <si>
    <t>1.25</t>
  </si>
  <si>
    <t>Reproduktor 100V / 6W nástěnný, EN-54</t>
  </si>
  <si>
    <t>Reproduktor 100V / 6W stropní, EN-54</t>
  </si>
  <si>
    <t>Anténa FM, kruhový dipól</t>
  </si>
  <si>
    <t>Přepěťová ochrana koax. kabelu</t>
  </si>
  <si>
    <t>Rozvodnice kovová, uzamykatelná, 400x400x250mm</t>
  </si>
  <si>
    <t>Odbočovač DVB-T signálu 1xIn/2xOut</t>
  </si>
  <si>
    <t>zakončovací odpor F</t>
  </si>
  <si>
    <t>Podružný elektroinstalační materiál</t>
  </si>
  <si>
    <t>Rozbočovač 2x výstup</t>
  </si>
  <si>
    <t>Rozbočovač 12x výstup</t>
  </si>
  <si>
    <t>Rozbočovač 16x výstup</t>
  </si>
  <si>
    <t>Koncová TV zásuvka</t>
  </si>
  <si>
    <t>Rámeček jednonásobný</t>
  </si>
  <si>
    <t xml:space="preserve">Kryt zásuvky anténní </t>
  </si>
  <si>
    <t>anténní zesilovač DVB-T, zesílení 47dB</t>
  </si>
  <si>
    <t>krabice pod omítku KU68</t>
  </si>
  <si>
    <t>Stožár STA 2,5m, pr.42mm,vč. kotvení,vč. 1x výložníku, pozink</t>
  </si>
  <si>
    <t>Koaxiální kabel bezhalogenový, venkovní, impedance 75 ohm, útlum na 500 MHz do 19 dB/100m</t>
  </si>
  <si>
    <t>Koaxiální kabel bezhalogenový, vnitřní, impedance 75 ohm, útlum na 500 MHz do 15 dB/100m</t>
  </si>
  <si>
    <t>Anténa UHF, kanál 38-69, G=14 dB</t>
  </si>
  <si>
    <t>Anténa UHF, kanál 21-47, G=16 dB</t>
  </si>
  <si>
    <t>1.26</t>
  </si>
  <si>
    <t>Elektroinstalační trubka pr.23mm</t>
  </si>
  <si>
    <t>Vysekání drážky 30mm, hloubka 30mm</t>
  </si>
  <si>
    <t>Začíštění drážek</t>
  </si>
  <si>
    <t>Měření na zásuvce</t>
  </si>
  <si>
    <t>Měření signálu</t>
  </si>
  <si>
    <t>1.27</t>
  </si>
  <si>
    <t>1.28</t>
  </si>
  <si>
    <t>1.29</t>
  </si>
  <si>
    <t>1.30</t>
  </si>
  <si>
    <t>1.31</t>
  </si>
  <si>
    <t>1.32</t>
  </si>
  <si>
    <t>Dveřní magnet v ocelokovovém provedení s přerušovacím tlačítkem.Délka 185 mm, 24V, 1,5W, včetně výložníku</t>
  </si>
  <si>
    <t>Koordinátor uzavření křídel dveří</t>
  </si>
  <si>
    <t>Elektroinstalační trubka pr.16mm</t>
  </si>
  <si>
    <t>Lišta vkládací 20x20mm</t>
  </si>
  <si>
    <t>Lišta vkládací 40x20mm</t>
  </si>
  <si>
    <t xml:space="preserve">Protipožární ucpávky 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</si>
  <si>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</si>
  <si>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</si>
  <si>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</si>
  <si>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</si>
  <si>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</si>
  <si>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</si>
  <si>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</si>
  <si>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</si>
  <si>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</si>
  <si>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</si>
  <si>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</si>
  <si>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</si>
  <si>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</si>
  <si>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</si>
  <si>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</si>
  <si>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</si>
  <si>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</si>
  <si>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Oživení a naprogramování systému</t>
  </si>
  <si>
    <t>Zásuvka 2x230, povrchová montáž, včetně krabice</t>
  </si>
  <si>
    <t>Kabel CYKY 3x2,5</t>
  </si>
  <si>
    <t>kabel CYA 9 zž</t>
  </si>
  <si>
    <t>2.1</t>
  </si>
  <si>
    <t>2.2</t>
  </si>
  <si>
    <t>2.3</t>
  </si>
  <si>
    <t>2.4</t>
  </si>
  <si>
    <t>2.5</t>
  </si>
  <si>
    <t>2.6</t>
  </si>
  <si>
    <t>2.7</t>
  </si>
  <si>
    <t>Rozvaděč 19", 36U, 800x1000,</t>
  </si>
  <si>
    <t>Podstavec pod rozvaděč 800x1000mm</t>
  </si>
  <si>
    <t>Drážkování omítek do rozměru 30x30mm vč. začištění</t>
  </si>
  <si>
    <t>Ostatní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</si>
  <si>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</si>
  <si>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</si>
  <si>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</si>
  <si>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</si>
  <si>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</si>
  <si>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</si>
  <si>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</si>
  <si>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</si>
  <si>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</si>
  <si>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</si>
  <si>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3.13</t>
  </si>
  <si>
    <t>Lišta vkládací 40x40mm</t>
  </si>
  <si>
    <t>Víko podparapetního kanálu šíře 80mm</t>
  </si>
  <si>
    <t>Podparapetní plastový kanál 70x170</t>
  </si>
  <si>
    <t>MERKUR ROŠT 100/100 vč. příslušenství (spojky, závěsy, výložníky, zemn. Svorky)</t>
  </si>
  <si>
    <t>Demontáže stávajících nefunkčních kabelů a prvků slaboproudých systémů.</t>
  </si>
  <si>
    <t>1.33</t>
  </si>
  <si>
    <t>1.34</t>
  </si>
  <si>
    <t>1.35</t>
  </si>
  <si>
    <t>1.36</t>
  </si>
  <si>
    <t>1.37</t>
  </si>
  <si>
    <t>Lišta vkládací 210x80, bílá, vč. víka</t>
  </si>
  <si>
    <t>1.38</t>
  </si>
  <si>
    <t>1.39</t>
  </si>
  <si>
    <t>Hmoždinka 8mm, do betonu, vč. vrutu</t>
  </si>
  <si>
    <t>Průraz zdí</t>
  </si>
  <si>
    <t>Průraz betonovým stropem</t>
  </si>
  <si>
    <t>1.40</t>
  </si>
  <si>
    <t>TR.KOPOFLEX 90</t>
  </si>
  <si>
    <t>0,5%</t>
  </si>
  <si>
    <t>Pozn: Tyto páteřní KT jsou určeny pro SK a STA. Rozvody ER, EPS  a IZS budou vedeny samostatně a odděleně.</t>
  </si>
  <si>
    <t>Výchozí revize všech systémů vč. revizních zpráv - 120 hodin</t>
  </si>
  <si>
    <t>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</si>
</sst>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#,##0\ &quot;Kč&quot;;[Red]\-#,##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  <numFmt numFmtId="167" formatCode="#,##0.0\ &quot;Kč&quot;;[Red]\-#,##0.0\ &quot;Kč&quot;"/>
    <numFmt numFmtId="168" formatCode="#,##0.00\ &quot;Kč&quot;"/>
    <numFmt numFmtId="169" formatCode="&quot;$&quot;#,##0.00"/>
    <numFmt numFmtId="170" formatCode="#,##0.0"/>
    <numFmt numFmtId="171" formatCode="#,##0\ &quot;Kč&quot;"/>
    <numFmt numFmtId="172" formatCode="#,##0.\-\ ;\-#,##0.\-"/>
    <numFmt numFmtId="173" formatCode="_(&quot;Kč&quot;* #,##0.00_);_(&quot;Kč&quot;* \(#,##0.00\);_(&quot;Kč&quot;* &quot;-&quot;??_);_(@_)"/>
  </numFmts>
  <fonts count="83">
    <font>
      <sz val="1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charset val="238"/>
    </font>
    <font>
      <u/>
      <sz val="10"/>
      <color indexed="12"/>
      <name val="Arial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</font>
    <font>
      <u/>
      <sz val="10"/>
      <color indexed="12"/>
      <name val="Arial CE"/>
      <charset val="238"/>
    </font>
    <font>
      <sz val="10"/>
      <name val="Helv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1"/>
      <name val="Arial CE"/>
      <family val="2"/>
      <charset val="238"/>
    </font>
    <font>
      <sz val="10"/>
      <name val="Helv"/>
      <charset val="238"/>
    </font>
    <font>
      <b/>
      <sz val="9"/>
      <color indexed="62"/>
      <name val="Arial"/>
      <family val="2"/>
      <charset val="238"/>
    </font>
    <font>
      <sz val="9"/>
      <color indexed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u/>
      <sz val="11"/>
      <name val="Arial"/>
      <family val="2"/>
      <charset val="238"/>
    </font>
    <font>
      <sz val="9"/>
      <color indexed="10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u/>
      <sz val="9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9"/>
      <color rgb="FF0070C0"/>
      <name val="Arial"/>
      <family val="2"/>
      <charset val="238"/>
    </font>
    <font>
      <sz val="9"/>
      <color rgb="FFFF0000"/>
      <name val="Arial"/>
      <family val="2"/>
      <charset val="238"/>
    </font>
    <font>
      <b/>
      <u/>
      <sz val="10"/>
      <color rgb="FF0070C0"/>
      <name val="Arial"/>
      <family val="2"/>
      <charset val="238"/>
    </font>
    <font>
      <sz val="9"/>
      <color rgb="FF0070C0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0"/>
      <color rgb="FFFFFFFF"/>
      <name val="Arial"/>
      <family val="2"/>
      <charset val="238"/>
    </font>
    <font>
      <sz val="9"/>
      <color theme="1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21"/>
        <bgColor indexed="38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18">
    <xf numFmtId="0" fontId="0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4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6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3" borderId="0" applyNumberFormat="0" applyBorder="0" applyAlignment="0" applyProtection="0"/>
    <xf numFmtId="0" fontId="23" fillId="11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12" borderId="0" applyNumberFormat="0" applyBorder="0" applyAlignment="0" applyProtection="0"/>
    <xf numFmtId="0" fontId="23" fillId="10" borderId="0" applyNumberFormat="0" applyBorder="0" applyAlignment="0" applyProtection="0"/>
    <xf numFmtId="0" fontId="23" fillId="2" borderId="0" applyNumberFormat="0" applyBorder="0" applyAlignment="0" applyProtection="0"/>
    <xf numFmtId="0" fontId="23" fillId="13" borderId="0" applyNumberFormat="0" applyBorder="0" applyAlignment="0" applyProtection="0"/>
    <xf numFmtId="0" fontId="24" fillId="6" borderId="0" applyNumberFormat="0" applyBorder="0" applyAlignment="0" applyProtection="0"/>
    <xf numFmtId="0" fontId="24" fillId="14" borderId="0" applyNumberFormat="0" applyBorder="0" applyAlignment="0" applyProtection="0"/>
    <xf numFmtId="0" fontId="24" fillId="13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15" borderId="0" applyNumberFormat="0" applyBorder="0" applyAlignment="0" applyProtection="0"/>
    <xf numFmtId="0" fontId="24" fillId="3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1" fontId="8" fillId="0" borderId="1" applyAlignment="0">
      <alignment horizontal="left" vertical="center"/>
    </xf>
    <xf numFmtId="169" fontId="41" fillId="19" borderId="2" applyNumberFormat="0" applyFont="0" applyFill="0" applyBorder="0" applyAlignment="0">
      <alignment horizontal="center"/>
    </xf>
    <xf numFmtId="0" fontId="25" fillId="0" borderId="3" applyNumberFormat="0" applyFill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42" fontId="42" fillId="0" borderId="0" applyFont="0" applyFill="0" applyBorder="0" applyAlignment="0" applyProtection="0"/>
    <xf numFmtId="44" fontId="42" fillId="0" borderId="0" applyFont="0" applyFill="0" applyBorder="0" applyAlignment="0" applyProtection="0"/>
    <xf numFmtId="0" fontId="43" fillId="0" borderId="0"/>
    <xf numFmtId="0" fontId="34" fillId="9" borderId="0" applyNumberFormat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27" fillId="20" borderId="4" applyNumberFormat="0" applyAlignment="0" applyProtection="0"/>
    <xf numFmtId="0" fontId="27" fillId="20" borderId="4" applyNumberFormat="0" applyAlignment="0" applyProtection="0"/>
    <xf numFmtId="0" fontId="44" fillId="0" borderId="5" applyNumberFormat="0" applyFont="0" applyFill="0" applyAlignment="0" applyProtection="0">
      <alignment horizontal="left"/>
    </xf>
    <xf numFmtId="173" fontId="73" fillId="0" borderId="0" applyFont="0" applyFill="0" applyBorder="0" applyAlignment="0" applyProtection="0"/>
    <xf numFmtId="49" fontId="2" fillId="0" borderId="6" applyBorder="0" applyProtection="0">
      <alignment horizontal="left"/>
    </xf>
    <xf numFmtId="166" fontId="2" fillId="0" borderId="0" applyBorder="0" applyProtection="0"/>
    <xf numFmtId="49" fontId="45" fillId="0" borderId="7" applyNumberFormat="0">
      <alignment horizontal="left" vertical="center"/>
    </xf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59" fillId="0" borderId="0" applyBorder="0" applyProtection="0"/>
    <xf numFmtId="0" fontId="2" fillId="0" borderId="6" applyBorder="0" applyProtection="0">
      <alignment horizontal="left"/>
      <protection locked="0"/>
    </xf>
    <xf numFmtId="0" fontId="49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0" borderId="0"/>
    <xf numFmtId="0" fontId="17" fillId="0" borderId="0"/>
    <xf numFmtId="0" fontId="17" fillId="0" borderId="0"/>
    <xf numFmtId="0" fontId="17" fillId="0" borderId="0"/>
    <xf numFmtId="0" fontId="73" fillId="0" borderId="0"/>
    <xf numFmtId="0" fontId="2" fillId="0" borderId="0"/>
    <xf numFmtId="0" fontId="60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2" fillId="4" borderId="11" applyNumberFormat="0" applyFont="0" applyAlignment="0" applyProtection="0"/>
    <xf numFmtId="0" fontId="50" fillId="0" borderId="12" applyNumberFormat="0" applyFill="0" applyAlignment="0" applyProtection="0"/>
    <xf numFmtId="9" fontId="73" fillId="0" borderId="0" applyFont="0" applyFill="0" applyBorder="0" applyAlignment="0" applyProtection="0"/>
    <xf numFmtId="0" fontId="33" fillId="0" borderId="13" applyNumberFormat="0" applyFill="0" applyAlignment="0" applyProtection="0"/>
    <xf numFmtId="3" fontId="51" fillId="0" borderId="14" applyFill="0">
      <alignment horizontal="right" vertical="center"/>
    </xf>
    <xf numFmtId="3" fontId="51" fillId="0" borderId="14" applyFill="0">
      <alignment horizontal="right" vertical="center"/>
    </xf>
    <xf numFmtId="0" fontId="52" fillId="0" borderId="15">
      <alignment horizontal="left" vertical="center" wrapText="1" indent="1"/>
    </xf>
    <xf numFmtId="0" fontId="52" fillId="0" borderId="15">
      <alignment horizontal="left" vertical="center" wrapText="1" indent="1"/>
    </xf>
    <xf numFmtId="0" fontId="53" fillId="0" borderId="0" applyNumberFormat="0" applyFill="0" applyBorder="0" applyAlignment="0" applyProtection="0"/>
    <xf numFmtId="3" fontId="63" fillId="0" borderId="0">
      <alignment horizontal="right" vertical="top"/>
      <protection locked="0"/>
    </xf>
    <xf numFmtId="0" fontId="25" fillId="0" borderId="16" applyNumberFormat="0" applyFill="0" applyAlignment="0" applyProtection="0"/>
    <xf numFmtId="0" fontId="34" fillId="6" borderId="0" applyNumberFormat="0" applyBorder="0" applyAlignment="0" applyProtection="0"/>
    <xf numFmtId="0" fontId="40" fillId="0" borderId="0"/>
    <xf numFmtId="0" fontId="60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0" fontId="46" fillId="0" borderId="14">
      <alignment horizontal="right" vertical="center"/>
    </xf>
    <xf numFmtId="0" fontId="35" fillId="11" borderId="17" applyNumberFormat="0" applyAlignment="0" applyProtection="0"/>
    <xf numFmtId="0" fontId="19" fillId="0" borderId="0"/>
    <xf numFmtId="0" fontId="2" fillId="0" borderId="0"/>
    <xf numFmtId="0" fontId="36" fillId="21" borderId="17" applyNumberFormat="0" applyAlignment="0" applyProtection="0"/>
    <xf numFmtId="0" fontId="37" fillId="21" borderId="18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8" borderId="0" applyNumberFormat="0" applyBorder="0" applyAlignment="0" applyProtection="0"/>
    <xf numFmtId="0" fontId="24" fillId="22" borderId="0" applyNumberFormat="0" applyBorder="0" applyAlignment="0" applyProtection="0"/>
    <xf numFmtId="0" fontId="24" fillId="14" borderId="0" applyNumberFormat="0" applyBorder="0" applyAlignment="0" applyProtection="0"/>
    <xf numFmtId="0" fontId="24" fillId="13" borderId="0" applyNumberFormat="0" applyBorder="0" applyAlignment="0" applyProtection="0"/>
    <xf numFmtId="0" fontId="24" fillId="23" borderId="0" applyNumberFormat="0" applyBorder="0" applyAlignment="0" applyProtection="0"/>
    <xf numFmtId="0" fontId="24" fillId="17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4" borderId="0" applyNumberFormat="0" applyBorder="0" applyAlignment="0" applyProtection="0"/>
    <xf numFmtId="0" fontId="24" fillId="26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4" borderId="0" applyNumberFormat="0" applyBorder="0" applyAlignment="0" applyProtection="0"/>
    <xf numFmtId="0" fontId="55" fillId="0" borderId="0"/>
  </cellStyleXfs>
  <cellXfs count="206">
    <xf numFmtId="0" fontId="0" fillId="0" borderId="0" xfId="0"/>
    <xf numFmtId="49" fontId="2" fillId="27" borderId="19" xfId="0" applyNumberFormat="1" applyFont="1" applyFill="1" applyBorder="1" applyAlignment="1" applyProtection="1">
      <alignment vertical="center"/>
    </xf>
    <xf numFmtId="4" fontId="7" fillId="27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49" fontId="9" fillId="27" borderId="19" xfId="0" applyNumberFormat="1" applyFont="1" applyFill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49" fontId="2" fillId="0" borderId="20" xfId="0" applyNumberFormat="1" applyFont="1" applyFill="1" applyBorder="1" applyAlignment="1" applyProtection="1">
      <alignment horizontal="center" vertical="center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20" xfId="0" applyNumberFormat="1" applyFont="1" applyFill="1" applyBorder="1" applyAlignment="1" applyProtection="1">
      <alignment vertical="center"/>
    </xf>
    <xf numFmtId="4" fontId="7" fillId="0" borderId="20" xfId="0" applyNumberFormat="1" applyFont="1" applyFill="1" applyBorder="1" applyAlignment="1" applyProtection="1">
      <alignment vertic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/>
    </xf>
    <xf numFmtId="4" fontId="7" fillId="0" borderId="21" xfId="0" applyNumberFormat="1" applyFont="1" applyFill="1" applyBorder="1" applyAlignment="1" applyProtection="1">
      <alignment vertical="center"/>
    </xf>
    <xf numFmtId="49" fontId="16" fillId="0" borderId="20" xfId="0" applyNumberFormat="1" applyFont="1" applyFill="1" applyBorder="1" applyAlignment="1" applyProtection="1">
      <alignment vertical="center"/>
    </xf>
    <xf numFmtId="49" fontId="16" fillId="0" borderId="21" xfId="0" applyNumberFormat="1" applyFont="1" applyFill="1" applyBorder="1" applyAlignment="1" applyProtection="1">
      <alignment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2" fillId="0" borderId="22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/>
    </xf>
    <xf numFmtId="49" fontId="16" fillId="0" borderId="23" xfId="0" applyNumberFormat="1" applyFont="1" applyFill="1" applyBorder="1" applyAlignment="1" applyProtection="1">
      <alignment vertical="center"/>
    </xf>
    <xf numFmtId="49" fontId="16" fillId="0" borderId="24" xfId="0" applyNumberFormat="1" applyFont="1" applyFill="1" applyBorder="1" applyAlignment="1" applyProtection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1" fillId="28" borderId="0" xfId="75" applyFont="1" applyFill="1" applyBorder="1" applyAlignment="1">
      <alignment horizontal="center"/>
    </xf>
    <xf numFmtId="9" fontId="13" fillId="28" borderId="0" xfId="75" applyNumberFormat="1" applyFont="1" applyFill="1" applyBorder="1" applyAlignment="1">
      <alignment horizontal="center"/>
    </xf>
    <xf numFmtId="167" fontId="15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6" fillId="29" borderId="0" xfId="0" applyNumberFormat="1" applyFont="1" applyFill="1" applyBorder="1" applyAlignment="1" applyProtection="1">
      <alignment horizontal="center" vertical="center"/>
    </xf>
    <xf numFmtId="6" fontId="0" fillId="0" borderId="0" xfId="0" applyNumberFormat="1" applyBorder="1"/>
    <xf numFmtId="6" fontId="14" fillId="0" borderId="0" xfId="0" applyNumberFormat="1" applyFont="1" applyBorder="1"/>
    <xf numFmtId="2" fontId="2" fillId="0" borderId="0" xfId="0" applyNumberFormat="1" applyFont="1" applyBorder="1" applyAlignment="1" applyProtection="1">
      <alignment horizontal="right"/>
      <protection locked="0" hidden="1"/>
    </xf>
    <xf numFmtId="0" fontId="3" fillId="0" borderId="0" xfId="0" applyFont="1" applyBorder="1" applyAlignment="1" applyProtection="1">
      <alignment vertical="center"/>
    </xf>
    <xf numFmtId="6" fontId="15" fillId="0" borderId="0" xfId="0" applyNumberFormat="1" applyFont="1" applyBorder="1"/>
    <xf numFmtId="0" fontId="2" fillId="0" borderId="0" xfId="75" applyFont="1" applyFill="1" applyBorder="1" applyAlignment="1"/>
    <xf numFmtId="0" fontId="0" fillId="0" borderId="0" xfId="0" applyBorder="1" applyAlignment="1" applyProtection="1">
      <alignment vertical="center"/>
    </xf>
    <xf numFmtId="49" fontId="20" fillId="0" borderId="19" xfId="0" applyNumberFormat="1" applyFont="1" applyFill="1" applyBorder="1" applyAlignment="1" applyProtection="1">
      <alignment vertical="center" wrapText="1"/>
    </xf>
    <xf numFmtId="49" fontId="19" fillId="0" borderId="19" xfId="0" applyNumberFormat="1" applyFont="1" applyFill="1" applyBorder="1" applyAlignment="1" applyProtection="1">
      <alignment vertical="center"/>
    </xf>
    <xf numFmtId="49" fontId="5" fillId="29" borderId="25" xfId="0" applyNumberFormat="1" applyFont="1" applyFill="1" applyBorder="1" applyAlignment="1" applyProtection="1">
      <alignment horizontal="left" vertical="center"/>
    </xf>
    <xf numFmtId="49" fontId="5" fillId="29" borderId="25" xfId="0" applyNumberFormat="1" applyFont="1" applyFill="1" applyBorder="1" applyAlignment="1" applyProtection="1">
      <alignment horizontal="center" vertical="center"/>
    </xf>
    <xf numFmtId="49" fontId="47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14" fontId="0" fillId="0" borderId="0" xfId="0" applyNumberFormat="1" applyBorder="1" applyAlignment="1" applyProtection="1">
      <alignment horizontal="left" vertical="center"/>
    </xf>
    <xf numFmtId="0" fontId="0" fillId="0" borderId="0" xfId="0" applyBorder="1" applyProtection="1"/>
    <xf numFmtId="166" fontId="5" fillId="29" borderId="26" xfId="0" applyNumberFormat="1" applyFont="1" applyFill="1" applyBorder="1" applyAlignment="1" applyProtection="1">
      <alignment horizontal="center" vertical="center"/>
    </xf>
    <xf numFmtId="166" fontId="2" fillId="27" borderId="27" xfId="0" applyNumberFormat="1" applyFont="1" applyFill="1" applyBorder="1" applyAlignment="1" applyProtection="1">
      <alignment vertical="center"/>
    </xf>
    <xf numFmtId="4" fontId="2" fillId="0" borderId="27" xfId="0" applyNumberFormat="1" applyFont="1" applyFill="1" applyBorder="1" applyAlignment="1" applyProtection="1">
      <alignment vertical="center"/>
    </xf>
    <xf numFmtId="4" fontId="2" fillId="0" borderId="28" xfId="0" applyNumberFormat="1" applyFont="1" applyFill="1" applyBorder="1" applyAlignment="1" applyProtection="1">
      <alignment vertical="center"/>
    </xf>
    <xf numFmtId="4" fontId="2" fillId="0" borderId="24" xfId="0" applyNumberFormat="1" applyFont="1" applyFill="1" applyBorder="1" applyAlignment="1" applyProtection="1">
      <alignment vertical="center"/>
    </xf>
    <xf numFmtId="4" fontId="19" fillId="0" borderId="27" xfId="0" applyNumberFormat="1" applyFont="1" applyFill="1" applyBorder="1" applyAlignment="1" applyProtection="1">
      <alignment vertical="center"/>
    </xf>
    <xf numFmtId="4" fontId="2" fillId="0" borderId="23" xfId="0" applyNumberFormat="1" applyFont="1" applyFill="1" applyBorder="1" applyAlignment="1" applyProtection="1">
      <alignment vertical="center"/>
    </xf>
    <xf numFmtId="4" fontId="6" fillId="29" borderId="19" xfId="0" applyNumberFormat="1" applyFont="1" applyFill="1" applyBorder="1" applyAlignment="1" applyProtection="1">
      <alignment horizontal="center" vertical="center"/>
    </xf>
    <xf numFmtId="4" fontId="17" fillId="0" borderId="19" xfId="0" applyNumberFormat="1" applyFont="1" applyFill="1" applyBorder="1" applyAlignment="1" applyProtection="1">
      <alignment vertical="center"/>
    </xf>
    <xf numFmtId="168" fontId="21" fillId="0" borderId="19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/>
    </xf>
    <xf numFmtId="4" fontId="17" fillId="0" borderId="21" xfId="0" applyNumberFormat="1" applyFont="1" applyFill="1" applyBorder="1" applyAlignment="1" applyProtection="1">
      <alignment vertical="center"/>
    </xf>
    <xf numFmtId="4" fontId="0" fillId="0" borderId="19" xfId="0" applyNumberFormat="1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49" fontId="47" fillId="0" borderId="19" xfId="0" applyNumberFormat="1" applyFont="1" applyFill="1" applyBorder="1" applyAlignment="1" applyProtection="1">
      <alignment horizontal="left" vertical="center"/>
    </xf>
    <xf numFmtId="166" fontId="2" fillId="0" borderId="27" xfId="0" applyNumberFormat="1" applyFont="1" applyFill="1" applyBorder="1" applyAlignment="1" applyProtection="1">
      <alignment vertical="center"/>
    </xf>
    <xf numFmtId="0" fontId="74" fillId="0" borderId="0" xfId="72" applyFont="1" applyFill="1"/>
    <xf numFmtId="0" fontId="75" fillId="0" borderId="0" xfId="72" applyFont="1" applyFill="1" applyAlignment="1"/>
    <xf numFmtId="0" fontId="61" fillId="0" borderId="0" xfId="74" applyFont="1" applyFill="1" applyAlignment="1">
      <alignment vertical="center" wrapText="1"/>
    </xf>
    <xf numFmtId="0" fontId="62" fillId="0" borderId="0" xfId="74" applyFont="1" applyFill="1" applyAlignment="1">
      <alignment horizontal="center"/>
    </xf>
    <xf numFmtId="0" fontId="62" fillId="0" borderId="0" xfId="74" applyFont="1" applyFill="1" applyAlignment="1">
      <alignment horizontal="center" vertical="center"/>
    </xf>
    <xf numFmtId="0" fontId="63" fillId="0" borderId="0" xfId="74" applyFont="1" applyFill="1" applyAlignment="1">
      <alignment vertical="center"/>
    </xf>
    <xf numFmtId="0" fontId="64" fillId="0" borderId="0" xfId="74" applyFont="1" applyFill="1" applyAlignment="1">
      <alignment vertical="center"/>
    </xf>
    <xf numFmtId="0" fontId="63" fillId="0" borderId="0" xfId="74" applyFont="1" applyFill="1"/>
    <xf numFmtId="0" fontId="64" fillId="0" borderId="0" xfId="74" applyFont="1" applyFill="1" applyAlignment="1">
      <alignment horizontal="right" vertical="center"/>
    </xf>
    <xf numFmtId="0" fontId="74" fillId="0" borderId="0" xfId="72" applyFont="1"/>
    <xf numFmtId="0" fontId="65" fillId="0" borderId="0" xfId="72" applyFont="1" applyFill="1"/>
    <xf numFmtId="0" fontId="63" fillId="0" borderId="0" xfId="92" applyFont="1" applyFill="1" applyAlignment="1">
      <alignment wrapText="1"/>
    </xf>
    <xf numFmtId="0" fontId="62" fillId="0" borderId="0" xfId="74" applyFont="1" applyFill="1" applyAlignment="1"/>
    <xf numFmtId="168" fontId="66" fillId="0" borderId="0" xfId="74" applyNumberFormat="1" applyFont="1" applyFill="1" applyAlignment="1">
      <alignment horizontal="right" vertical="center"/>
    </xf>
    <xf numFmtId="0" fontId="63" fillId="0" borderId="0" xfId="74" applyFont="1" applyFill="1" applyAlignment="1">
      <alignment vertical="center" wrapText="1"/>
    </xf>
    <xf numFmtId="0" fontId="63" fillId="0" borderId="0" xfId="74" applyFont="1" applyFill="1" applyAlignment="1">
      <alignment horizontal="right" vertical="center"/>
    </xf>
    <xf numFmtId="0" fontId="74" fillId="0" borderId="29" xfId="72" applyFont="1" applyFill="1" applyBorder="1"/>
    <xf numFmtId="0" fontId="75" fillId="0" borderId="29" xfId="72" applyFont="1" applyFill="1" applyBorder="1" applyAlignment="1"/>
    <xf numFmtId="0" fontId="63" fillId="0" borderId="29" xfId="74" applyFont="1" applyFill="1" applyBorder="1" applyAlignment="1">
      <alignment vertical="center" wrapText="1"/>
    </xf>
    <xf numFmtId="0" fontId="62" fillId="0" borderId="29" xfId="74" applyFont="1" applyFill="1" applyBorder="1" applyAlignment="1"/>
    <xf numFmtId="0" fontId="63" fillId="0" borderId="29" xfId="74" applyFont="1" applyFill="1" applyBorder="1" applyAlignment="1">
      <alignment vertical="center"/>
    </xf>
    <xf numFmtId="0" fontId="64" fillId="0" borderId="29" xfId="77" applyFont="1" applyFill="1" applyBorder="1" applyAlignment="1">
      <alignment horizontal="left" indent="4"/>
    </xf>
    <xf numFmtId="0" fontId="64" fillId="0" borderId="29" xfId="77" applyFont="1" applyFill="1" applyBorder="1" applyAlignment="1">
      <alignment horizontal="right"/>
    </xf>
    <xf numFmtId="0" fontId="64" fillId="0" borderId="7" xfId="76" applyFont="1" applyFill="1" applyBorder="1" applyAlignment="1">
      <alignment horizontal="center"/>
    </xf>
    <xf numFmtId="0" fontId="64" fillId="0" borderId="7" xfId="76" applyFont="1" applyFill="1" applyBorder="1" applyAlignment="1">
      <alignment horizontal="center" wrapText="1"/>
    </xf>
    <xf numFmtId="49" fontId="64" fillId="0" borderId="7" xfId="78" applyNumberFormat="1" applyFont="1" applyFill="1" applyBorder="1" applyAlignment="1">
      <alignment horizontal="center"/>
    </xf>
    <xf numFmtId="0" fontId="74" fillId="0" borderId="7" xfId="72" applyFont="1" applyFill="1" applyBorder="1"/>
    <xf numFmtId="0" fontId="63" fillId="0" borderId="7" xfId="77" applyFont="1" applyFill="1" applyBorder="1" applyAlignment="1">
      <alignment horizontal="center"/>
    </xf>
    <xf numFmtId="172" fontId="63" fillId="0" borderId="7" xfId="76" applyNumberFormat="1" applyFont="1" applyFill="1" applyBorder="1" applyAlignment="1">
      <alignment horizontal="center"/>
    </xf>
    <xf numFmtId="0" fontId="64" fillId="0" borderId="0" xfId="76" applyFont="1" applyFill="1" applyBorder="1" applyAlignment="1">
      <alignment horizontal="center"/>
    </xf>
    <xf numFmtId="0" fontId="76" fillId="0" borderId="0" xfId="76" applyFont="1" applyFill="1" applyBorder="1" applyAlignment="1">
      <alignment horizontal="center"/>
    </xf>
    <xf numFmtId="0" fontId="64" fillId="0" borderId="0" xfId="76" applyFont="1" applyFill="1" applyBorder="1" applyAlignment="1">
      <alignment horizontal="center" wrapText="1"/>
    </xf>
    <xf numFmtId="3" fontId="62" fillId="0" borderId="0" xfId="76" applyNumberFormat="1" applyFont="1" applyFill="1" applyBorder="1" applyAlignment="1" applyProtection="1">
      <alignment horizontal="right"/>
      <protection locked="0"/>
    </xf>
    <xf numFmtId="0" fontId="63" fillId="0" borderId="0" xfId="72" applyFont="1" applyFill="1"/>
    <xf numFmtId="0" fontId="64" fillId="0" borderId="0" xfId="77" applyFont="1" applyFill="1" applyBorder="1" applyAlignment="1">
      <alignment horizontal="center"/>
    </xf>
    <xf numFmtId="0" fontId="63" fillId="0" borderId="0" xfId="73" applyFont="1" applyFill="1" applyBorder="1" applyAlignment="1">
      <alignment horizontal="center"/>
    </xf>
    <xf numFmtId="172" fontId="64" fillId="0" borderId="0" xfId="76" applyNumberFormat="1" applyFont="1" applyFill="1" applyBorder="1" applyAlignment="1">
      <alignment horizontal="center"/>
    </xf>
    <xf numFmtId="0" fontId="67" fillId="0" borderId="0" xfId="92" applyFont="1" applyAlignment="1">
      <alignment horizontal="left" vertical="top"/>
    </xf>
    <xf numFmtId="0" fontId="63" fillId="0" borderId="0" xfId="92" applyFont="1" applyFill="1" applyAlignment="1" applyProtection="1">
      <alignment horizontal="left"/>
      <protection locked="0"/>
    </xf>
    <xf numFmtId="0" fontId="77" fillId="0" borderId="0" xfId="92" applyFont="1" applyFill="1" applyProtection="1">
      <protection locked="0"/>
    </xf>
    <xf numFmtId="3" fontId="62" fillId="0" borderId="0" xfId="76" applyNumberFormat="1" applyFont="1" applyFill="1" applyBorder="1" applyAlignment="1" applyProtection="1">
      <alignment horizontal="right" vertical="top"/>
      <protection locked="0"/>
    </xf>
    <xf numFmtId="0" fontId="63" fillId="0" borderId="0" xfId="76" applyFont="1" applyFill="1" applyBorder="1" applyAlignment="1" applyProtection="1">
      <protection locked="0"/>
    </xf>
    <xf numFmtId="4" fontId="63" fillId="0" borderId="0" xfId="76" applyNumberFormat="1" applyFont="1" applyFill="1" applyBorder="1"/>
    <xf numFmtId="172" fontId="63" fillId="0" borderId="0" xfId="76" applyNumberFormat="1" applyFont="1" applyFill="1" applyBorder="1"/>
    <xf numFmtId="0" fontId="63" fillId="0" borderId="0" xfId="76" applyFont="1" applyFill="1" applyBorder="1" applyAlignment="1" applyProtection="1">
      <alignment horizontal="center" vertical="top"/>
      <protection locked="0"/>
    </xf>
    <xf numFmtId="0" fontId="78" fillId="0" borderId="0" xfId="49" applyFont="1" applyFill="1" applyAlignment="1" applyProtection="1">
      <alignment horizontal="left" vertical="top"/>
      <protection locked="0"/>
    </xf>
    <xf numFmtId="0" fontId="68" fillId="0" borderId="0" xfId="76" applyFont="1" applyFill="1" applyBorder="1" applyAlignment="1">
      <alignment horizontal="left" vertical="top" wrapText="1"/>
    </xf>
    <xf numFmtId="0" fontId="63" fillId="0" borderId="0" xfId="76" applyFont="1" applyFill="1" applyBorder="1" applyAlignment="1" applyProtection="1">
      <alignment vertical="top"/>
      <protection locked="0"/>
    </xf>
    <xf numFmtId="4" fontId="63" fillId="0" borderId="0" xfId="76" applyNumberFormat="1" applyFont="1" applyFill="1" applyBorder="1" applyAlignment="1">
      <alignment vertical="top"/>
    </xf>
    <xf numFmtId="172" fontId="63" fillId="0" borderId="0" xfId="76" applyNumberFormat="1" applyFont="1" applyFill="1" applyBorder="1" applyAlignment="1">
      <alignment vertical="top"/>
    </xf>
    <xf numFmtId="0" fontId="79" fillId="0" borderId="0" xfId="92" applyFont="1" applyFill="1" applyAlignment="1" applyProtection="1">
      <alignment horizontal="left" vertical="top"/>
      <protection locked="0"/>
    </xf>
    <xf numFmtId="0" fontId="63" fillId="0" borderId="0" xfId="92" applyFont="1" applyFill="1" applyAlignment="1" applyProtection="1">
      <alignment horizontal="left" vertical="top" wrapText="1"/>
      <protection locked="0"/>
    </xf>
    <xf numFmtId="3" fontId="63" fillId="0" borderId="0" xfId="76" applyNumberFormat="1" applyFont="1" applyFill="1" applyBorder="1" applyAlignment="1" applyProtection="1">
      <alignment horizontal="right" vertical="top"/>
      <protection locked="0"/>
    </xf>
    <xf numFmtId="0" fontId="63" fillId="0" borderId="0" xfId="76" applyFont="1" applyFill="1" applyBorder="1" applyAlignment="1" applyProtection="1">
      <alignment horizontal="center"/>
      <protection locked="0"/>
    </xf>
    <xf numFmtId="0" fontId="79" fillId="0" borderId="0" xfId="92" applyFont="1" applyFill="1" applyAlignment="1" applyProtection="1">
      <alignment horizontal="left"/>
      <protection locked="0"/>
    </xf>
    <xf numFmtId="0" fontId="63" fillId="0" borderId="0" xfId="92" applyFont="1" applyFill="1" applyAlignment="1" applyProtection="1">
      <alignment horizontal="left" wrapText="1"/>
      <protection locked="0"/>
    </xf>
    <xf numFmtId="3" fontId="63" fillId="0" borderId="0" xfId="76" applyNumberFormat="1" applyFont="1" applyFill="1" applyBorder="1" applyAlignment="1" applyProtection="1">
      <alignment horizontal="right"/>
      <protection locked="0"/>
    </xf>
    <xf numFmtId="0" fontId="63" fillId="0" borderId="0" xfId="92" applyFont="1" applyFill="1" applyAlignment="1" applyProtection="1">
      <alignment vertical="top" wrapText="1"/>
      <protection locked="0"/>
    </xf>
    <xf numFmtId="0" fontId="63" fillId="0" borderId="0" xfId="92" applyFont="1" applyFill="1" applyAlignment="1" applyProtection="1">
      <alignment vertical="top"/>
      <protection locked="0"/>
    </xf>
    <xf numFmtId="0" fontId="63" fillId="0" borderId="0" xfId="92" applyFont="1" applyAlignment="1">
      <alignment vertical="top" wrapText="1"/>
    </xf>
    <xf numFmtId="0" fontId="63" fillId="0" borderId="0" xfId="76" applyFont="1" applyFill="1" applyBorder="1" applyAlignment="1">
      <alignment vertical="top"/>
    </xf>
    <xf numFmtId="0" fontId="79" fillId="0" borderId="0" xfId="76" applyFont="1" applyFill="1" applyBorder="1" applyAlignment="1"/>
    <xf numFmtId="0" fontId="63" fillId="0" borderId="0" xfId="76" applyFont="1" applyFill="1" applyBorder="1" applyAlignment="1">
      <alignment wrapText="1"/>
    </xf>
    <xf numFmtId="0" fontId="63" fillId="0" borderId="0" xfId="76" applyFont="1" applyFill="1" applyBorder="1" applyAlignment="1"/>
    <xf numFmtId="0" fontId="63" fillId="0" borderId="0" xfId="76" applyFont="1" applyFill="1" applyBorder="1" applyAlignment="1" applyProtection="1">
      <alignment vertical="top" wrapText="1"/>
      <protection locked="0"/>
    </xf>
    <xf numFmtId="0" fontId="63" fillId="0" borderId="0" xfId="76" applyFont="1" applyFill="1" applyBorder="1" applyAlignment="1">
      <alignment horizontal="center" vertical="top"/>
    </xf>
    <xf numFmtId="0" fontId="79" fillId="0" borderId="0" xfId="92" applyFont="1" applyFill="1" applyAlignment="1">
      <alignment horizontal="left" vertical="top"/>
    </xf>
    <xf numFmtId="0" fontId="39" fillId="0" borderId="0" xfId="76" applyFont="1" applyFill="1" applyBorder="1" applyAlignment="1">
      <alignment vertical="top"/>
    </xf>
    <xf numFmtId="0" fontId="67" fillId="0" borderId="0" xfId="92" applyFont="1" applyFill="1" applyAlignment="1">
      <alignment horizontal="left" vertical="top"/>
    </xf>
    <xf numFmtId="0" fontId="79" fillId="0" borderId="0" xfId="92" applyFont="1" applyFill="1" applyAlignment="1">
      <alignment horizontal="left"/>
    </xf>
    <xf numFmtId="0" fontId="63" fillId="0" borderId="0" xfId="92" applyFont="1" applyFill="1"/>
    <xf numFmtId="0" fontId="63" fillId="0" borderId="0" xfId="92" applyFont="1" applyFill="1" applyAlignment="1">
      <alignment vertical="top" wrapText="1"/>
    </xf>
    <xf numFmtId="0" fontId="79" fillId="0" borderId="0" xfId="92" applyFont="1" applyAlignment="1">
      <alignment horizontal="left" vertical="top"/>
    </xf>
    <xf numFmtId="3" fontId="39" fillId="0" borderId="0" xfId="76" applyNumberFormat="1" applyFont="1" applyFill="1" applyBorder="1" applyAlignment="1" applyProtection="1">
      <alignment horizontal="right" vertical="top"/>
      <protection locked="0"/>
    </xf>
    <xf numFmtId="0" fontId="63" fillId="0" borderId="7" xfId="76" applyFont="1" applyFill="1" applyBorder="1"/>
    <xf numFmtId="0" fontId="79" fillId="0" borderId="7" xfId="76" applyFont="1" applyFill="1" applyBorder="1"/>
    <xf numFmtId="0" fontId="63" fillId="0" borderId="7" xfId="76" applyFont="1" applyFill="1" applyBorder="1" applyAlignment="1"/>
    <xf numFmtId="0" fontId="62" fillId="0" borderId="7" xfId="76" applyFont="1" applyFill="1" applyBorder="1" applyAlignment="1" applyProtection="1">
      <alignment horizontal="right"/>
      <protection locked="0"/>
    </xf>
    <xf numFmtId="4" fontId="63" fillId="0" borderId="7" xfId="76" applyNumberFormat="1" applyFont="1" applyFill="1" applyBorder="1"/>
    <xf numFmtId="0" fontId="63" fillId="0" borderId="0" xfId="76" applyFont="1" applyFill="1" applyBorder="1"/>
    <xf numFmtId="0" fontId="62" fillId="0" borderId="0" xfId="76" applyFont="1" applyFill="1" applyBorder="1" applyAlignment="1" applyProtection="1">
      <alignment horizontal="right"/>
      <protection locked="0"/>
    </xf>
    <xf numFmtId="0" fontId="18" fillId="0" borderId="0" xfId="74" applyFont="1" applyFill="1" applyBorder="1" applyAlignment="1"/>
    <xf numFmtId="0" fontId="64" fillId="0" borderId="0" xfId="77" applyFont="1" applyFill="1" applyBorder="1" applyAlignment="1"/>
    <xf numFmtId="171" fontId="64" fillId="0" borderId="0" xfId="74" applyNumberFormat="1" applyFont="1" applyFill="1" applyBorder="1" applyAlignment="1" applyProtection="1">
      <alignment vertical="center"/>
    </xf>
    <xf numFmtId="0" fontId="79" fillId="0" borderId="0" xfId="76" applyFont="1" applyFill="1" applyBorder="1" applyAlignment="1">
      <alignment horizontal="left"/>
    </xf>
    <xf numFmtId="0" fontId="18" fillId="0" borderId="0" xfId="76" applyFont="1" applyFill="1" applyBorder="1" applyAlignment="1">
      <alignment horizontal="left" vertical="top" wrapText="1"/>
    </xf>
    <xf numFmtId="168" fontId="18" fillId="0" borderId="0" xfId="74" applyNumberFormat="1" applyFont="1" applyFill="1" applyBorder="1" applyAlignment="1">
      <alignment vertical="center"/>
    </xf>
    <xf numFmtId="0" fontId="17" fillId="0" borderId="0" xfId="72" applyFont="1" applyFill="1" applyBorder="1"/>
    <xf numFmtId="0" fontId="75" fillId="0" borderId="0" xfId="72" applyFont="1" applyFill="1" applyBorder="1" applyAlignment="1"/>
    <xf numFmtId="0" fontId="17" fillId="0" borderId="0" xfId="72" applyFont="1" applyFill="1" applyBorder="1" applyAlignment="1">
      <alignment wrapText="1"/>
    </xf>
    <xf numFmtId="168" fontId="17" fillId="0" borderId="0" xfId="74" applyNumberFormat="1" applyFont="1" applyFill="1" applyBorder="1" applyAlignment="1">
      <alignment vertical="center"/>
    </xf>
    <xf numFmtId="0" fontId="69" fillId="30" borderId="0" xfId="72" applyFont="1" applyFill="1" applyBorder="1"/>
    <xf numFmtId="0" fontId="80" fillId="30" borderId="0" xfId="74" applyFont="1" applyFill="1" applyBorder="1" applyAlignment="1"/>
    <xf numFmtId="0" fontId="70" fillId="30" borderId="0" xfId="74" applyFont="1" applyFill="1" applyBorder="1" applyAlignment="1">
      <alignment vertical="center" wrapText="1"/>
    </xf>
    <xf numFmtId="168" fontId="71" fillId="30" borderId="0" xfId="74" applyNumberFormat="1" applyFont="1" applyFill="1" applyBorder="1" applyAlignment="1"/>
    <xf numFmtId="168" fontId="70" fillId="30" borderId="0" xfId="74" applyNumberFormat="1" applyFont="1" applyFill="1" applyBorder="1" applyAlignment="1">
      <alignment vertical="center"/>
    </xf>
    <xf numFmtId="0" fontId="17" fillId="0" borderId="30" xfId="72" applyFont="1" applyFill="1" applyBorder="1"/>
    <xf numFmtId="0" fontId="75" fillId="0" borderId="30" xfId="72" applyFont="1" applyFill="1" applyBorder="1" applyAlignment="1"/>
    <xf numFmtId="0" fontId="17" fillId="0" borderId="30" xfId="72" applyFont="1" applyFill="1" applyBorder="1" applyAlignment="1">
      <alignment wrapText="1"/>
    </xf>
    <xf numFmtId="0" fontId="81" fillId="0" borderId="30" xfId="72" applyFont="1" applyFill="1" applyBorder="1" applyAlignment="1"/>
    <xf numFmtId="0" fontId="74" fillId="0" borderId="0" xfId="72" applyFont="1" applyFill="1" applyBorder="1"/>
    <xf numFmtId="0" fontId="75" fillId="0" borderId="0" xfId="72" applyFont="1" applyFill="1" applyBorder="1"/>
    <xf numFmtId="0" fontId="75" fillId="0" borderId="0" xfId="72" applyFont="1" applyFill="1" applyAlignment="1">
      <alignment horizontal="left" indent="4"/>
    </xf>
    <xf numFmtId="0" fontId="82" fillId="0" borderId="0" xfId="72" applyFont="1" applyFill="1" applyAlignment="1">
      <alignment wrapText="1"/>
    </xf>
    <xf numFmtId="0" fontId="82" fillId="0" borderId="0" xfId="72" applyFont="1" applyFill="1" applyAlignment="1"/>
    <xf numFmtId="0" fontId="82" fillId="0" borderId="0" xfId="72" applyFont="1" applyFill="1"/>
    <xf numFmtId="0" fontId="74" fillId="0" borderId="0" xfId="72" applyFont="1" applyFill="1" applyAlignment="1">
      <alignment wrapText="1"/>
    </xf>
    <xf numFmtId="0" fontId="74" fillId="0" borderId="0" xfId="72" applyFont="1" applyFill="1" applyAlignment="1"/>
    <xf numFmtId="0" fontId="67" fillId="0" borderId="0" xfId="76" applyFont="1" applyFill="1" applyBorder="1" applyAlignment="1" applyProtection="1">
      <alignment vertical="top"/>
      <protection locked="0"/>
    </xf>
    <xf numFmtId="0" fontId="72" fillId="0" borderId="0" xfId="76" applyFont="1" applyFill="1" applyBorder="1" applyAlignment="1">
      <alignment wrapText="1"/>
    </xf>
    <xf numFmtId="0" fontId="17" fillId="0" borderId="0" xfId="76" applyFont="1" applyFill="1" applyBorder="1" applyAlignment="1">
      <alignment horizontal="left" vertical="top" wrapText="1"/>
    </xf>
    <xf numFmtId="171" fontId="70" fillId="30" borderId="0" xfId="55" applyNumberFormat="1" applyFont="1" applyFill="1" applyBorder="1" applyAlignment="1">
      <alignment horizontal="right" vertical="center"/>
    </xf>
    <xf numFmtId="0" fontId="63" fillId="0" borderId="0" xfId="92" applyFont="1" applyFill="1" applyAlignment="1" applyProtection="1">
      <alignment vertical="top" wrapText="1" shrinkToFit="1"/>
      <protection locked="0"/>
    </xf>
    <xf numFmtId="171" fontId="70" fillId="30" borderId="0" xfId="55" applyNumberFormat="1" applyFont="1" applyFill="1" applyBorder="1" applyAlignment="1">
      <alignment horizontal="right" vertical="center" shrinkToFit="1"/>
    </xf>
    <xf numFmtId="0" fontId="63" fillId="0" borderId="7" xfId="76" applyFont="1" applyFill="1" applyBorder="1" applyAlignment="1" applyProtection="1">
      <alignment horizontal="center" vertical="top"/>
      <protection locked="0"/>
    </xf>
    <xf numFmtId="0" fontId="75" fillId="0" borderId="7" xfId="72" applyFont="1" applyFill="1" applyBorder="1" applyAlignment="1"/>
    <xf numFmtId="0" fontId="63" fillId="0" borderId="0" xfId="76" applyFont="1" applyFill="1" applyBorder="1" applyAlignment="1">
      <alignment vertical="top" wrapText="1"/>
    </xf>
    <xf numFmtId="0" fontId="63" fillId="0" borderId="0" xfId="76" applyFont="1" applyFill="1" applyBorder="1" applyAlignment="1" applyProtection="1">
      <alignment horizontal="right" vertical="top"/>
      <protection locked="0"/>
    </xf>
    <xf numFmtId="0" fontId="63" fillId="0" borderId="0" xfId="76" applyFont="1" applyFill="1" applyAlignment="1" applyProtection="1">
      <alignment vertical="top" wrapText="1"/>
      <protection locked="0"/>
    </xf>
    <xf numFmtId="0" fontId="64" fillId="0" borderId="0" xfId="76" applyFont="1" applyFill="1" applyBorder="1" applyAlignment="1" applyProtection="1">
      <alignment horizontal="left" vertical="top"/>
      <protection locked="0"/>
    </xf>
    <xf numFmtId="0" fontId="0" fillId="0" borderId="0" xfId="0" applyFill="1"/>
    <xf numFmtId="0" fontId="67" fillId="0" borderId="0" xfId="92" applyFont="1" applyFill="1" applyAlignment="1" applyProtection="1">
      <alignment vertical="top" wrapText="1"/>
      <protection locked="0"/>
    </xf>
    <xf numFmtId="0" fontId="74" fillId="0" borderId="0" xfId="72" applyFont="1" applyAlignment="1">
      <alignment horizontal="center"/>
    </xf>
    <xf numFmtId="0" fontId="63" fillId="0" borderId="0" xfId="92" applyFont="1" applyFill="1" applyAlignment="1" applyProtection="1">
      <alignment horizontal="left" vertical="top"/>
      <protection locked="0"/>
    </xf>
    <xf numFmtId="16" fontId="63" fillId="0" borderId="0" xfId="92" applyNumberFormat="1" applyFont="1" applyFill="1" applyAlignment="1" applyProtection="1">
      <alignment horizontal="left" vertical="top"/>
      <protection locked="0"/>
    </xf>
    <xf numFmtId="49" fontId="63" fillId="0" borderId="0" xfId="92" applyNumberFormat="1" applyFont="1" applyFill="1" applyAlignment="1" applyProtection="1">
      <alignment horizontal="left" vertical="top"/>
      <protection locked="0"/>
    </xf>
    <xf numFmtId="49" fontId="17" fillId="0" borderId="0" xfId="49" applyNumberFormat="1" applyFont="1" applyFill="1" applyAlignment="1" applyProtection="1">
      <alignment horizontal="left" vertical="top"/>
      <protection locked="0"/>
    </xf>
    <xf numFmtId="49" fontId="0" fillId="0" borderId="0" xfId="49" applyNumberFormat="1" applyFont="1" applyFill="1" applyAlignment="1" applyProtection="1">
      <alignment horizontal="left" vertical="top"/>
      <protection locked="0"/>
    </xf>
    <xf numFmtId="49" fontId="63" fillId="0" borderId="0" xfId="76" applyNumberFormat="1" applyFont="1" applyFill="1" applyBorder="1" applyAlignment="1" applyProtection="1">
      <alignment horizontal="left" vertical="top"/>
      <protection locked="0"/>
    </xf>
    <xf numFmtId="49" fontId="63" fillId="0" borderId="7" xfId="76" applyNumberFormat="1" applyFont="1" applyFill="1" applyBorder="1" applyAlignment="1" applyProtection="1">
      <alignment horizontal="left" vertical="top"/>
      <protection locked="0"/>
    </xf>
    <xf numFmtId="0" fontId="56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/>
    <xf numFmtId="171" fontId="70" fillId="30" borderId="0" xfId="55" applyNumberFormat="1" applyFont="1" applyFill="1" applyBorder="1" applyAlignment="1">
      <alignment horizontal="right" vertical="center"/>
    </xf>
  </cellXfs>
  <cellStyles count="118">
    <cellStyle name="_VB-RD_EL_012_00_VV" xfId="1"/>
    <cellStyle name="_VB-RD_EL_013_00_VV" xfId="2"/>
    <cellStyle name="_VB-RD_EL_014_00_VV" xfId="3"/>
    <cellStyle name="20 % – Zvýraznění1" xfId="4" builtinId="30" customBuiltin="1"/>
    <cellStyle name="20 % – Zvýraznění2" xfId="5" builtinId="34" customBuiltin="1"/>
    <cellStyle name="20 % – Zvýraznění3" xfId="6" builtinId="38" customBuiltin="1"/>
    <cellStyle name="20 % – Zvýraznění4" xfId="7" builtinId="42" customBuiltin="1"/>
    <cellStyle name="20 % – Zvýraznění5" xfId="8" builtinId="46" customBuiltin="1"/>
    <cellStyle name="20 % – Zvýraznění6" xfId="9" builtinId="50" customBuiltin="1"/>
    <cellStyle name="20 % - zvýraznenie1" xfId="10"/>
    <cellStyle name="20 % - zvýraznenie2" xfId="11"/>
    <cellStyle name="20 % - zvýraznenie3" xfId="12"/>
    <cellStyle name="20 % - zvýraznenie4" xfId="13"/>
    <cellStyle name="20 % - zvýraznenie5" xfId="14"/>
    <cellStyle name="20 % - zvýraznenie6" xfId="15"/>
    <cellStyle name="40 % – Zvýraznění1" xfId="16" builtinId="31" customBuiltin="1"/>
    <cellStyle name="40 % – Zvýraznění2" xfId="17" builtinId="35" customBuiltin="1"/>
    <cellStyle name="40 % – Zvýraznění3" xfId="18" builtinId="39" customBuiltin="1"/>
    <cellStyle name="40 % – Zvýraznění4" xfId="19" builtinId="43" customBuiltin="1"/>
    <cellStyle name="40 % – Zvýraznění5" xfId="20" builtinId="47" customBuiltin="1"/>
    <cellStyle name="40 % – Zvýraznění6" xfId="21" builtinId="51" customBuiltin="1"/>
    <cellStyle name="40 % - zvýraznenie1" xfId="22"/>
    <cellStyle name="40 % - zvýraznenie2" xfId="23"/>
    <cellStyle name="40 % - zvýraznenie3" xfId="24"/>
    <cellStyle name="40 % - zvýraznenie4" xfId="25"/>
    <cellStyle name="40 % - zvýraznenie5" xfId="26"/>
    <cellStyle name="40 % - zvýraznenie6" xfId="27"/>
    <cellStyle name="60 % – Zvýraznění1" xfId="28" builtinId="32" customBuiltin="1"/>
    <cellStyle name="60 % – Zvýraznění2" xfId="29" builtinId="36" customBuiltin="1"/>
    <cellStyle name="60 % – Zvýraznění3" xfId="30" builtinId="40" customBuiltin="1"/>
    <cellStyle name="60 % – Zvýraznění4" xfId="31" builtinId="44" customBuiltin="1"/>
    <cellStyle name="60 % – Zvýraznění5" xfId="32" builtinId="48" customBuiltin="1"/>
    <cellStyle name="60 % – Zvýraznění6" xfId="33" builtinId="52" customBuiltin="1"/>
    <cellStyle name="60 % - zvýraznenie1" xfId="34"/>
    <cellStyle name="60 % - zvýraznenie2" xfId="35"/>
    <cellStyle name="60 % - zvýraznenie3" xfId="36"/>
    <cellStyle name="60 % - zvýraznenie4" xfId="37"/>
    <cellStyle name="60 % - zvýraznenie5" xfId="38"/>
    <cellStyle name="60 % - zvýraznenie6" xfId="39"/>
    <cellStyle name="cárkyd" xfId="40"/>
    <cellStyle name="cary" xfId="41"/>
    <cellStyle name="Celkem" xfId="42" builtinId="25" customBuiltin="1"/>
    <cellStyle name="Comma [0]_Cenik (2)" xfId="43"/>
    <cellStyle name="Comma_laroux" xfId="44"/>
    <cellStyle name="Currency [0]_laroux" xfId="45"/>
    <cellStyle name="Currency_laroux" xfId="46"/>
    <cellStyle name="definity" xfId="47"/>
    <cellStyle name="Dobrá" xfId="48"/>
    <cellStyle name="Hypertextový odkaz" xfId="49" builtinId="8"/>
    <cellStyle name="Hypertextový odkaz 2" xfId="50"/>
    <cellStyle name="Hypertextový odkaz 3" xfId="51"/>
    <cellStyle name="Kontrolná bunka" xfId="52"/>
    <cellStyle name="Kontrolní buňka" xfId="53" builtinId="23" customBuiltin="1"/>
    <cellStyle name="lehký dolní okraj" xfId="54"/>
    <cellStyle name="Měna 2" xfId="55"/>
    <cellStyle name="MJPolozky" xfId="56"/>
    <cellStyle name="MnozstviPolozky" xfId="57"/>
    <cellStyle name="nadpis" xfId="58"/>
    <cellStyle name="Nadpis 1" xfId="59" builtinId="16" customBuiltin="1"/>
    <cellStyle name="Nadpis 2" xfId="60" builtinId="17" customBuiltin="1"/>
    <cellStyle name="Nadpis 3" xfId="61" builtinId="18" customBuiltin="1"/>
    <cellStyle name="Nadpis 4" xfId="62" builtinId="19" customBuiltin="1"/>
    <cellStyle name="Název" xfId="63" builtinId="15" customBuiltin="1"/>
    <cellStyle name="NazevOddilu" xfId="64"/>
    <cellStyle name="NazevPolozky" xfId="65"/>
    <cellStyle name="Neutrálna" xfId="66"/>
    <cellStyle name="Neutrální" xfId="67" builtinId="28" customBuiltin="1"/>
    <cellStyle name="Normal_All Dome Kit comps" xfId="68"/>
    <cellStyle name="normálne 2" xfId="69"/>
    <cellStyle name="normálne 2 2" xfId="70"/>
    <cellStyle name="Normální" xfId="0" builtinId="0"/>
    <cellStyle name="normální 2" xfId="71"/>
    <cellStyle name="Normální 3" xfId="72"/>
    <cellStyle name="normální_KabTrasy" xfId="73"/>
    <cellStyle name="normální_List2" xfId="74"/>
    <cellStyle name="normální_mont_prace-sp" xfId="75"/>
    <cellStyle name="normální_mont_prace-sp 2" xfId="76"/>
    <cellStyle name="normální_montáže_SK-sp" xfId="77"/>
    <cellStyle name="normální_Specifikace CMsecurity" xfId="78"/>
    <cellStyle name="Poznámka" xfId="79" builtinId="10" customBuiltin="1"/>
    <cellStyle name="Prepojená bunka" xfId="80"/>
    <cellStyle name="Procenta 2" xfId="81"/>
    <cellStyle name="Propojená buňka" xfId="82" builtinId="24" customBuiltin="1"/>
    <cellStyle name="R_price" xfId="83"/>
    <cellStyle name="R_price_Turnikety" xfId="84"/>
    <cellStyle name="R_text" xfId="85"/>
    <cellStyle name="R_text_Turnikety" xfId="86"/>
    <cellStyle name="RH1" xfId="87"/>
    <cellStyle name="spec množství" xfId="88"/>
    <cellStyle name="Spolu" xfId="89"/>
    <cellStyle name="Správně" xfId="90" builtinId="26" customBuiltin="1"/>
    <cellStyle name="Styl 1" xfId="91"/>
    <cellStyle name="Styl 1 2" xfId="92"/>
    <cellStyle name="Text upozornění" xfId="93" builtinId="11" customBuiltin="1"/>
    <cellStyle name="Text upozornenia" xfId="94"/>
    <cellStyle name="Titul" xfId="95"/>
    <cellStyle name="TYP ŘÁDKU_4(sloupceJ-L)" xfId="96"/>
    <cellStyle name="Vstup" xfId="97" builtinId="20" customBuiltin="1"/>
    <cellStyle name="VykazPolozka" xfId="98"/>
    <cellStyle name="VykazVzorec" xfId="99"/>
    <cellStyle name="Výpočet" xfId="100" builtinId="22" customBuiltin="1"/>
    <cellStyle name="Výstup" xfId="101" builtinId="21" customBuiltin="1"/>
    <cellStyle name="Vysvětlující text" xfId="102" builtinId="53" customBuiltin="1"/>
    <cellStyle name="Vysvetľujúci text" xfId="103"/>
    <cellStyle name="Zlá" xfId="104"/>
    <cellStyle name="Zvýraznění 1" xfId="105" builtinId="29" customBuiltin="1"/>
    <cellStyle name="Zvýraznění 2" xfId="106" builtinId="33" customBuiltin="1"/>
    <cellStyle name="Zvýraznění 3" xfId="107" builtinId="37" customBuiltin="1"/>
    <cellStyle name="Zvýraznění 4" xfId="108" builtinId="41" customBuiltin="1"/>
    <cellStyle name="Zvýraznění 5" xfId="109" builtinId="45" customBuiltin="1"/>
    <cellStyle name="Zvýraznění 6" xfId="110" builtinId="49" customBuiltin="1"/>
    <cellStyle name="Zvýraznenie1" xfId="111"/>
    <cellStyle name="Zvýraznenie2" xfId="112"/>
    <cellStyle name="Zvýraznenie3" xfId="113"/>
    <cellStyle name="Zvýraznenie4" xfId="114"/>
    <cellStyle name="Zvýraznenie5" xfId="115"/>
    <cellStyle name="Zvýraznenie6" xfId="116"/>
    <cellStyle name="常规_ZT07DDA070(2007.11.14)" xfId="1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zoomScaleNormal="100" zoomScaleSheetLayoutView="100" workbookViewId="0">
      <selection activeCell="H23" sqref="H23"/>
    </sheetView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51.28515625" customWidth="1"/>
    <col min="5" max="5" width="4" customWidth="1"/>
    <col min="6" max="6" width="8.42578125" customWidth="1"/>
    <col min="7" max="7" width="19.28515625" customWidth="1"/>
    <col min="8" max="8" width="12.28515625" style="30" customWidth="1"/>
    <col min="9" max="9" width="14.7109375" style="30" customWidth="1"/>
    <col min="10" max="10" width="12.85546875" style="30" customWidth="1"/>
    <col min="11" max="13" width="9.140625" style="30"/>
  </cols>
  <sheetData>
    <row r="1" spans="1:11" ht="6" customHeight="1">
      <c r="K1" s="31"/>
    </row>
    <row r="2" spans="1:11" ht="6.75" customHeight="1">
      <c r="A2" s="30"/>
      <c r="B2" s="44"/>
      <c r="C2" s="44"/>
      <c r="D2" s="44"/>
      <c r="E2" s="44"/>
      <c r="F2" s="9"/>
      <c r="G2" s="10"/>
      <c r="H2" s="6"/>
      <c r="I2" s="32"/>
      <c r="J2" s="32"/>
      <c r="K2" s="31"/>
    </row>
    <row r="3" spans="1:11" ht="12.75" customHeight="1">
      <c r="A3" s="30"/>
      <c r="B3" s="49" t="s">
        <v>15</v>
      </c>
      <c r="C3" s="50"/>
      <c r="D3" s="68" t="s">
        <v>147</v>
      </c>
      <c r="E3" s="44"/>
      <c r="F3" s="11"/>
      <c r="G3" s="11"/>
      <c r="H3" s="6"/>
      <c r="I3" s="33"/>
      <c r="J3" s="33"/>
      <c r="K3" s="34"/>
    </row>
    <row r="4" spans="1:11" ht="12.75" customHeight="1">
      <c r="A4" s="30"/>
      <c r="B4" s="49" t="s">
        <v>35</v>
      </c>
      <c r="C4" s="50"/>
      <c r="D4" s="44" t="s">
        <v>65</v>
      </c>
      <c r="E4" s="44"/>
      <c r="F4" s="12"/>
      <c r="G4" s="9"/>
      <c r="H4" s="6"/>
      <c r="I4" s="35"/>
      <c r="J4" s="35"/>
    </row>
    <row r="5" spans="1:11" ht="12" customHeight="1">
      <c r="A5" s="30"/>
      <c r="B5" s="49" t="s">
        <v>7</v>
      </c>
      <c r="C5" s="50"/>
      <c r="D5" s="203" t="s">
        <v>148</v>
      </c>
      <c r="E5" s="204"/>
      <c r="F5" s="204"/>
      <c r="G5" s="204"/>
      <c r="H5" s="6"/>
      <c r="I5" s="35"/>
      <c r="J5" s="35"/>
    </row>
    <row r="6" spans="1:11" ht="12.75" customHeight="1">
      <c r="A6" s="30"/>
      <c r="B6" s="49" t="s">
        <v>17</v>
      </c>
      <c r="C6" s="50"/>
      <c r="D6" s="12" t="s">
        <v>66</v>
      </c>
      <c r="E6" s="44"/>
      <c r="F6" s="12"/>
      <c r="G6" s="9"/>
      <c r="H6" s="6"/>
      <c r="I6" s="35"/>
      <c r="J6" s="35"/>
    </row>
    <row r="7" spans="1:11" ht="6.75" customHeight="1">
      <c r="A7" s="30"/>
      <c r="B7" s="51"/>
      <c r="C7" s="52"/>
      <c r="D7" s="53"/>
      <c r="E7" s="44"/>
      <c r="F7" s="12"/>
      <c r="G7" s="9"/>
      <c r="H7" s="6"/>
      <c r="I7" s="36"/>
      <c r="J7" s="36"/>
    </row>
    <row r="8" spans="1:11" ht="9" customHeight="1">
      <c r="A8" s="30"/>
      <c r="B8" s="51"/>
      <c r="C8" s="54"/>
      <c r="D8" s="54"/>
      <c r="E8" s="54"/>
      <c r="F8" s="54"/>
      <c r="G8" s="54"/>
      <c r="H8" s="7"/>
      <c r="I8" s="35"/>
      <c r="J8" s="35"/>
    </row>
    <row r="9" spans="1:11" ht="36" customHeight="1">
      <c r="B9" s="51"/>
      <c r="C9" s="47" t="s">
        <v>16</v>
      </c>
      <c r="D9" s="48" t="s">
        <v>8</v>
      </c>
      <c r="E9" s="48" t="s">
        <v>9</v>
      </c>
      <c r="F9" s="55" t="s">
        <v>10</v>
      </c>
      <c r="G9" s="62" t="s">
        <v>24</v>
      </c>
      <c r="H9" s="37"/>
      <c r="I9" s="35"/>
      <c r="J9" s="35"/>
    </row>
    <row r="10" spans="1:11">
      <c r="B10" s="51"/>
      <c r="C10" s="3"/>
      <c r="D10" s="8"/>
      <c r="E10" s="1"/>
      <c r="F10" s="56"/>
      <c r="G10" s="2"/>
      <c r="H10" s="6"/>
      <c r="I10" s="35"/>
      <c r="J10" s="35"/>
    </row>
    <row r="11" spans="1:11">
      <c r="B11" s="51"/>
      <c r="C11" s="3" t="s">
        <v>18</v>
      </c>
      <c r="D11" s="5" t="s">
        <v>46</v>
      </c>
      <c r="E11" s="4" t="s">
        <v>13</v>
      </c>
      <c r="F11" s="57">
        <v>1</v>
      </c>
      <c r="G11" s="67">
        <f>EPS!F71</f>
        <v>0</v>
      </c>
      <c r="H11" s="6"/>
      <c r="I11" s="35"/>
      <c r="J11" s="35"/>
    </row>
    <row r="12" spans="1:11">
      <c r="B12" s="51"/>
      <c r="C12" s="3"/>
      <c r="D12" s="69"/>
      <c r="E12" s="4"/>
      <c r="F12" s="70"/>
      <c r="G12" s="67"/>
      <c r="H12" s="6"/>
      <c r="I12" s="35"/>
      <c r="J12" s="35"/>
    </row>
    <row r="13" spans="1:11">
      <c r="B13" s="51"/>
      <c r="C13" s="3" t="s">
        <v>19</v>
      </c>
      <c r="D13" s="191" t="s">
        <v>122</v>
      </c>
      <c r="E13" s="4" t="s">
        <v>13</v>
      </c>
      <c r="F13" s="57">
        <v>1</v>
      </c>
      <c r="G13" s="67">
        <f>ER!F57</f>
        <v>0</v>
      </c>
      <c r="H13" s="38"/>
      <c r="I13" s="39"/>
      <c r="J13" s="39"/>
      <c r="K13" s="40"/>
    </row>
    <row r="14" spans="1:11">
      <c r="B14" s="51"/>
      <c r="C14" s="3"/>
      <c r="D14" s="5"/>
      <c r="E14" s="4"/>
      <c r="F14" s="57"/>
      <c r="G14" s="67"/>
      <c r="H14" s="38"/>
      <c r="I14" s="39"/>
      <c r="J14" s="39"/>
      <c r="K14" s="40"/>
    </row>
    <row r="15" spans="1:11">
      <c r="B15" s="51"/>
      <c r="C15" s="3" t="s">
        <v>144</v>
      </c>
      <c r="D15" s="5" t="s">
        <v>146</v>
      </c>
      <c r="E15" s="4" t="s">
        <v>13</v>
      </c>
      <c r="F15" s="57">
        <v>1</v>
      </c>
      <c r="G15" s="67">
        <f>'SK '!F54</f>
        <v>0</v>
      </c>
      <c r="H15" s="38"/>
      <c r="I15" s="39"/>
      <c r="J15" s="39"/>
      <c r="K15" s="40"/>
    </row>
    <row r="16" spans="1:11">
      <c r="B16" s="51"/>
      <c r="C16" s="3"/>
      <c r="D16" s="5"/>
      <c r="E16" s="4"/>
      <c r="F16" s="57"/>
      <c r="G16" s="67"/>
      <c r="H16" s="38"/>
      <c r="I16" s="39"/>
      <c r="J16" s="39"/>
      <c r="K16" s="40"/>
    </row>
    <row r="17" spans="2:12">
      <c r="B17" s="51"/>
      <c r="C17" s="3" t="s">
        <v>20</v>
      </c>
      <c r="D17" s="5" t="s">
        <v>145</v>
      </c>
      <c r="E17" s="4" t="s">
        <v>13</v>
      </c>
      <c r="F17" s="57">
        <v>1</v>
      </c>
      <c r="G17" s="67">
        <f>STA!F46</f>
        <v>0</v>
      </c>
      <c r="H17" s="38"/>
      <c r="I17" s="39"/>
      <c r="J17" s="39"/>
      <c r="K17" s="40"/>
    </row>
    <row r="18" spans="2:12">
      <c r="B18" s="51"/>
      <c r="C18" s="3"/>
      <c r="D18" s="5"/>
      <c r="E18" s="4"/>
      <c r="F18" s="57"/>
      <c r="G18" s="67"/>
      <c r="H18" s="38"/>
      <c r="I18" s="39"/>
      <c r="J18" s="39"/>
      <c r="K18" s="40"/>
    </row>
    <row r="19" spans="2:12" ht="25.5">
      <c r="B19" s="51"/>
      <c r="C19" s="3" t="s">
        <v>21</v>
      </c>
      <c r="D19" s="5" t="s">
        <v>149</v>
      </c>
      <c r="E19" s="4" t="s">
        <v>13</v>
      </c>
      <c r="F19" s="57">
        <v>1</v>
      </c>
      <c r="G19" s="67">
        <f>IZS!F36</f>
        <v>0</v>
      </c>
      <c r="H19" s="38"/>
      <c r="I19" s="39"/>
      <c r="J19" s="39"/>
    </row>
    <row r="20" spans="2:12">
      <c r="B20" s="51"/>
      <c r="C20" s="3"/>
      <c r="D20" s="5"/>
      <c r="E20" s="4"/>
      <c r="F20" s="57"/>
      <c r="G20" s="67"/>
      <c r="H20" s="38"/>
      <c r="I20" s="39"/>
      <c r="J20" s="39"/>
    </row>
    <row r="21" spans="2:12">
      <c r="B21" s="51"/>
      <c r="C21" s="3" t="s">
        <v>22</v>
      </c>
      <c r="D21" s="5" t="s">
        <v>135</v>
      </c>
      <c r="E21" s="4" t="s">
        <v>13</v>
      </c>
      <c r="F21" s="57">
        <v>1</v>
      </c>
      <c r="G21" s="67">
        <f>KT!F50</f>
        <v>0</v>
      </c>
      <c r="H21" s="38"/>
      <c r="I21" s="39"/>
    </row>
    <row r="22" spans="2:12">
      <c r="B22" s="51"/>
      <c r="C22" s="3"/>
      <c r="D22" s="5"/>
      <c r="E22" s="4"/>
      <c r="F22" s="57"/>
      <c r="G22" s="67"/>
      <c r="H22" s="38"/>
      <c r="I22" s="39"/>
    </row>
    <row r="23" spans="2:12" ht="25.5">
      <c r="B23" s="51"/>
      <c r="C23" s="3" t="s">
        <v>23</v>
      </c>
      <c r="D23" s="5" t="s">
        <v>349</v>
      </c>
      <c r="E23" s="4" t="s">
        <v>13</v>
      </c>
      <c r="F23" s="57">
        <v>1</v>
      </c>
      <c r="G23" s="67">
        <v>0</v>
      </c>
      <c r="H23" s="38"/>
      <c r="I23" s="39"/>
    </row>
    <row r="24" spans="2:12">
      <c r="B24" s="51"/>
      <c r="C24" s="3"/>
      <c r="D24" s="5"/>
      <c r="E24" s="4"/>
      <c r="F24" s="57"/>
      <c r="G24" s="67"/>
      <c r="H24" s="38"/>
      <c r="I24" s="39"/>
      <c r="J24" s="39"/>
    </row>
    <row r="25" spans="2:12">
      <c r="B25" s="51"/>
      <c r="C25" s="3" t="s">
        <v>25</v>
      </c>
      <c r="D25" s="5" t="s">
        <v>28</v>
      </c>
      <c r="E25" s="4" t="s">
        <v>13</v>
      </c>
      <c r="F25" s="57">
        <v>1</v>
      </c>
      <c r="G25" s="67">
        <f>SUM(G10:G19)*D26</f>
        <v>0</v>
      </c>
      <c r="H25" s="38"/>
      <c r="I25" s="39"/>
      <c r="J25" s="39"/>
      <c r="L25" s="5"/>
    </row>
    <row r="26" spans="2:12">
      <c r="B26" s="51"/>
      <c r="C26" s="3"/>
      <c r="D26" s="5" t="s">
        <v>39</v>
      </c>
      <c r="E26" s="4"/>
      <c r="F26" s="57"/>
      <c r="G26" s="67"/>
      <c r="H26" s="38"/>
      <c r="I26" s="39"/>
      <c r="J26" s="39"/>
    </row>
    <row r="27" spans="2:12">
      <c r="B27" s="51"/>
      <c r="C27" s="3" t="s">
        <v>26</v>
      </c>
      <c r="D27" s="5" t="s">
        <v>27</v>
      </c>
      <c r="E27" s="4" t="s">
        <v>13</v>
      </c>
      <c r="F27" s="57">
        <v>1</v>
      </c>
      <c r="G27" s="67">
        <f>SUM(G13:G25)*D28</f>
        <v>0</v>
      </c>
      <c r="H27" s="38"/>
      <c r="I27" s="39"/>
      <c r="J27" s="39"/>
    </row>
    <row r="28" spans="2:12">
      <c r="B28" s="51"/>
      <c r="C28" s="3"/>
      <c r="D28" s="5" t="s">
        <v>40</v>
      </c>
      <c r="E28" s="4"/>
      <c r="F28" s="57"/>
      <c r="G28" s="67"/>
      <c r="H28" s="38"/>
      <c r="I28" s="39"/>
      <c r="J28" s="39"/>
    </row>
    <row r="29" spans="2:12">
      <c r="B29" s="51"/>
      <c r="C29" s="3" t="s">
        <v>32</v>
      </c>
      <c r="D29" s="43" t="s">
        <v>29</v>
      </c>
      <c r="E29" s="4" t="s">
        <v>13</v>
      </c>
      <c r="F29" s="57">
        <v>1</v>
      </c>
      <c r="G29" s="67">
        <f>SUM(G13:G24)*D30</f>
        <v>0</v>
      </c>
      <c r="H29" s="38"/>
      <c r="I29" s="39"/>
      <c r="J29" s="39"/>
    </row>
    <row r="30" spans="2:12">
      <c r="B30" s="51"/>
      <c r="C30" s="3"/>
      <c r="D30" s="5" t="s">
        <v>347</v>
      </c>
      <c r="F30" s="57"/>
      <c r="G30" s="67"/>
      <c r="H30" s="38"/>
      <c r="I30" s="39"/>
      <c r="J30" s="39"/>
    </row>
    <row r="31" spans="2:12">
      <c r="B31" s="51"/>
      <c r="C31" s="3" t="s">
        <v>350</v>
      </c>
      <c r="D31" s="5" t="s">
        <v>30</v>
      </c>
      <c r="E31" s="4" t="s">
        <v>13</v>
      </c>
      <c r="F31" s="57">
        <v>1</v>
      </c>
      <c r="G31" s="67">
        <f>SUM(G13:G24)*D32</f>
        <v>0</v>
      </c>
      <c r="H31" s="38"/>
      <c r="I31" s="39"/>
      <c r="J31" s="39"/>
    </row>
    <row r="32" spans="2:12" ht="13.5" thickBot="1">
      <c r="B32" s="51"/>
      <c r="C32" s="17"/>
      <c r="D32" s="26" t="s">
        <v>347</v>
      </c>
      <c r="E32" s="27"/>
      <c r="F32" s="58"/>
      <c r="G32" s="66"/>
      <c r="H32" s="65"/>
    </row>
    <row r="33" spans="2:8" ht="6.75" customHeight="1">
      <c r="B33" s="51"/>
      <c r="C33" s="13"/>
      <c r="D33" s="14"/>
      <c r="E33" s="15"/>
      <c r="F33" s="59"/>
      <c r="G33" s="16"/>
      <c r="H33" s="41"/>
    </row>
    <row r="34" spans="2:8">
      <c r="B34" s="51"/>
      <c r="C34" s="3"/>
      <c r="D34" s="45" t="s">
        <v>31</v>
      </c>
      <c r="E34" s="46"/>
      <c r="F34" s="60"/>
      <c r="G34" s="64">
        <f>SUM(G11:G31)</f>
        <v>0</v>
      </c>
      <c r="H34" s="42"/>
    </row>
    <row r="35" spans="2:8" ht="5.25" customHeight="1" thickBot="1">
      <c r="B35" s="51"/>
      <c r="C35" s="22"/>
      <c r="D35" s="22"/>
      <c r="E35" s="22"/>
      <c r="F35" s="28"/>
      <c r="G35" s="22"/>
      <c r="H35" s="42"/>
    </row>
    <row r="36" spans="2:8" ht="4.5" customHeight="1">
      <c r="B36" s="51"/>
      <c r="C36" s="21"/>
      <c r="D36" s="21"/>
      <c r="E36" s="21"/>
      <c r="F36" s="29"/>
      <c r="G36" s="21"/>
    </row>
    <row r="37" spans="2:8">
      <c r="B37" s="51"/>
      <c r="C37" s="13"/>
      <c r="D37" s="14" t="s">
        <v>45</v>
      </c>
      <c r="E37" s="15"/>
      <c r="F37" s="59"/>
      <c r="G37" s="63">
        <f>G34*0.21</f>
        <v>0</v>
      </c>
    </row>
    <row r="38" spans="2:8" ht="5.25" customHeight="1" thickBot="1">
      <c r="B38" s="51"/>
      <c r="C38" s="17"/>
      <c r="D38" s="18"/>
      <c r="E38" s="19"/>
      <c r="F38" s="61"/>
      <c r="G38" s="20"/>
    </row>
    <row r="39" spans="2:8" ht="3.75" customHeight="1">
      <c r="B39" s="51"/>
      <c r="C39" s="13"/>
      <c r="D39" s="14"/>
      <c r="E39" s="15"/>
      <c r="F39" s="59"/>
      <c r="G39" s="16"/>
    </row>
    <row r="40" spans="2:8" ht="13.5" customHeight="1">
      <c r="B40" s="51"/>
      <c r="C40" s="3"/>
      <c r="D40" s="45" t="s">
        <v>33</v>
      </c>
      <c r="E40" s="46"/>
      <c r="F40" s="60"/>
      <c r="G40" s="64">
        <f>SUM(G33:G37)</f>
        <v>0</v>
      </c>
    </row>
    <row r="41" spans="2:8" ht="6.75" customHeight="1" thickBot="1">
      <c r="B41" s="51"/>
      <c r="C41" s="22"/>
      <c r="D41" s="22"/>
      <c r="E41" s="22"/>
      <c r="F41" s="22"/>
      <c r="G41" s="28"/>
    </row>
    <row r="42" spans="2:8">
      <c r="B42" s="23"/>
      <c r="C42" s="23"/>
      <c r="D42" s="24"/>
      <c r="F42" s="25"/>
    </row>
    <row r="43" spans="2:8" ht="48.75" customHeight="1">
      <c r="B43" s="23"/>
      <c r="C43" s="201" t="s">
        <v>44</v>
      </c>
      <c r="D43" s="202"/>
      <c r="E43" s="202"/>
      <c r="F43" s="202"/>
      <c r="G43" s="202"/>
    </row>
    <row r="44" spans="2:8">
      <c r="B44" s="23"/>
      <c r="C44" s="23"/>
      <c r="D44" s="24"/>
      <c r="F44" s="25"/>
    </row>
    <row r="45" spans="2:8">
      <c r="B45" s="23"/>
      <c r="C45" s="23"/>
      <c r="D45" s="24"/>
      <c r="F45" s="25"/>
    </row>
  </sheetData>
  <mergeCells count="2">
    <mergeCell ref="C43:G43"/>
    <mergeCell ref="D5:G5"/>
  </mergeCells>
  <phoneticPr fontId="8" type="noConversion"/>
  <printOptions horizontalCentered="1"/>
  <pageMargins left="0.59055118110236227" right="0.39370078740157483" top="0.98425196850393704" bottom="0.59055118110236227" header="0.39370078740157483" footer="0.19685039370078741"/>
  <pageSetup paperSize="9" scale="88" orientation="landscape" r:id="rId1"/>
  <headerFoot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M76"/>
  <sheetViews>
    <sheetView zoomScaleNormal="100" zoomScaleSheetLayoutView="140" workbookViewId="0">
      <pane ySplit="5" topLeftCell="A36" activePane="bottomLeft" state="frozen"/>
      <selection activeCell="D50" sqref="D50"/>
      <selection pane="bottomLeft" activeCell="K53" sqref="K53"/>
    </sheetView>
  </sheetViews>
  <sheetFormatPr defaultRowHeight="12.75"/>
  <cols>
    <col min="1" max="1" width="3.7109375" style="71" customWidth="1"/>
    <col min="2" max="2" width="6.5703125" style="72" customWidth="1"/>
    <col min="3" max="3" width="75.7109375" style="177" customWidth="1"/>
    <col min="4" max="4" width="11.140625" style="178" customWidth="1"/>
    <col min="5" max="5" width="3.7109375" style="71" customWidth="1"/>
    <col min="6" max="6" width="12.710937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80" bestFit="1" customWidth="1"/>
    <col min="12" max="16384" width="9.140625" style="80"/>
  </cols>
  <sheetData>
    <row r="1" spans="1:9">
      <c r="C1" s="73"/>
      <c r="D1" s="74"/>
      <c r="E1" s="75"/>
      <c r="F1" s="76"/>
      <c r="G1" s="77"/>
      <c r="H1" s="78"/>
      <c r="I1" s="79"/>
    </row>
    <row r="2" spans="1:9" ht="15">
      <c r="A2" s="81" t="s">
        <v>180</v>
      </c>
      <c r="C2" s="82"/>
      <c r="D2" s="83" t="s">
        <v>67</v>
      </c>
      <c r="E2" s="76"/>
      <c r="F2" s="76"/>
      <c r="G2" s="76"/>
      <c r="H2" s="78"/>
      <c r="I2" s="84"/>
    </row>
    <row r="3" spans="1:9" ht="13.5" thickBot="1">
      <c r="C3" s="85"/>
      <c r="D3" s="83" t="s">
        <v>67</v>
      </c>
      <c r="E3" s="76"/>
      <c r="F3" s="76"/>
      <c r="G3" s="75"/>
      <c r="H3" s="78"/>
      <c r="I3" s="86"/>
    </row>
    <row r="4" spans="1:9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9">
      <c r="A5" s="94"/>
      <c r="B5" s="94" t="s">
        <v>70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9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9">
      <c r="A7" s="108" t="s">
        <v>47</v>
      </c>
      <c r="B7" s="109"/>
      <c r="C7" s="110"/>
      <c r="D7" s="111">
        <v>0</v>
      </c>
      <c r="E7" s="112"/>
      <c r="F7" s="113"/>
      <c r="G7" s="114"/>
      <c r="H7" s="113"/>
      <c r="I7" s="114"/>
    </row>
    <row r="8" spans="1:9">
      <c r="A8" s="115"/>
      <c r="B8" s="194" t="s">
        <v>219</v>
      </c>
      <c r="C8" s="117" t="s">
        <v>174</v>
      </c>
      <c r="D8" s="123">
        <v>4</v>
      </c>
      <c r="E8" s="118" t="s">
        <v>12</v>
      </c>
      <c r="F8" s="119"/>
      <c r="G8" s="120">
        <f>F8*D8</f>
        <v>0</v>
      </c>
      <c r="H8" s="119"/>
      <c r="I8" s="120">
        <f>H8*D8</f>
        <v>0</v>
      </c>
    </row>
    <row r="9" spans="1:9">
      <c r="A9" s="115"/>
      <c r="B9" s="194" t="s">
        <v>220</v>
      </c>
      <c r="C9" s="122" t="s">
        <v>151</v>
      </c>
      <c r="D9" s="123">
        <v>4</v>
      </c>
      <c r="E9" s="118" t="s">
        <v>12</v>
      </c>
      <c r="F9" s="119"/>
      <c r="G9" s="120">
        <f t="shared" ref="G9:G38" si="0">F9*D9</f>
        <v>0</v>
      </c>
      <c r="H9" s="119"/>
      <c r="I9" s="120">
        <f t="shared" ref="I9:I39" si="1">H9*D9</f>
        <v>0</v>
      </c>
    </row>
    <row r="10" spans="1:9" ht="24">
      <c r="A10" s="115"/>
      <c r="B10" s="194" t="s">
        <v>221</v>
      </c>
      <c r="C10" s="122" t="s">
        <v>152</v>
      </c>
      <c r="D10" s="123">
        <v>4</v>
      </c>
      <c r="E10" s="118" t="s">
        <v>12</v>
      </c>
      <c r="F10" s="119"/>
      <c r="G10" s="120">
        <f t="shared" si="0"/>
        <v>0</v>
      </c>
      <c r="H10" s="119"/>
      <c r="I10" s="120">
        <f t="shared" si="1"/>
        <v>0</v>
      </c>
    </row>
    <row r="11" spans="1:9">
      <c r="A11" s="115"/>
      <c r="B11" s="194" t="s">
        <v>222</v>
      </c>
      <c r="C11" s="122" t="s">
        <v>153</v>
      </c>
      <c r="D11" s="123">
        <v>4</v>
      </c>
      <c r="E11" s="118" t="s">
        <v>12</v>
      </c>
      <c r="F11" s="119"/>
      <c r="G11" s="120">
        <f t="shared" si="0"/>
        <v>0</v>
      </c>
      <c r="H11" s="119"/>
      <c r="I11" s="120">
        <f t="shared" si="1"/>
        <v>0</v>
      </c>
    </row>
    <row r="12" spans="1:9">
      <c r="A12" s="115"/>
      <c r="B12" s="194" t="s">
        <v>223</v>
      </c>
      <c r="C12" s="122" t="s">
        <v>154</v>
      </c>
      <c r="D12" s="123">
        <v>15</v>
      </c>
      <c r="E12" s="118" t="s">
        <v>12</v>
      </c>
      <c r="F12" s="119"/>
      <c r="G12" s="120">
        <f t="shared" si="0"/>
        <v>0</v>
      </c>
      <c r="H12" s="119"/>
      <c r="I12" s="120">
        <f t="shared" si="1"/>
        <v>0</v>
      </c>
    </row>
    <row r="13" spans="1:9">
      <c r="A13" s="115"/>
      <c r="B13" s="194" t="s">
        <v>224</v>
      </c>
      <c r="C13" s="122" t="s">
        <v>155</v>
      </c>
      <c r="D13" s="123">
        <v>8</v>
      </c>
      <c r="E13" s="118" t="s">
        <v>12</v>
      </c>
      <c r="F13" s="119"/>
      <c r="G13" s="120">
        <f t="shared" si="0"/>
        <v>0</v>
      </c>
      <c r="H13" s="119"/>
      <c r="I13" s="120">
        <f t="shared" si="1"/>
        <v>0</v>
      </c>
    </row>
    <row r="14" spans="1:9">
      <c r="A14" s="115"/>
      <c r="B14" s="194" t="s">
        <v>225</v>
      </c>
      <c r="C14" s="122" t="s">
        <v>156</v>
      </c>
      <c r="D14" s="123">
        <v>4</v>
      </c>
      <c r="E14" s="118" t="s">
        <v>12</v>
      </c>
      <c r="F14" s="119"/>
      <c r="G14" s="120">
        <f t="shared" si="0"/>
        <v>0</v>
      </c>
      <c r="H14" s="119"/>
      <c r="I14" s="120">
        <f t="shared" si="1"/>
        <v>0</v>
      </c>
    </row>
    <row r="15" spans="1:9">
      <c r="A15" s="115"/>
      <c r="B15" s="194" t="s">
        <v>226</v>
      </c>
      <c r="C15" s="122" t="s">
        <v>175</v>
      </c>
      <c r="D15" s="123">
        <v>7</v>
      </c>
      <c r="E15" s="118" t="s">
        <v>12</v>
      </c>
      <c r="F15" s="119"/>
      <c r="G15" s="120">
        <f t="shared" si="0"/>
        <v>0</v>
      </c>
      <c r="H15" s="119"/>
      <c r="I15" s="120">
        <f t="shared" si="1"/>
        <v>0</v>
      </c>
    </row>
    <row r="16" spans="1:9">
      <c r="A16" s="115"/>
      <c r="B16" s="194" t="s">
        <v>227</v>
      </c>
      <c r="C16" s="122" t="s">
        <v>155</v>
      </c>
      <c r="D16" s="123">
        <v>14</v>
      </c>
      <c r="E16" s="118" t="s">
        <v>12</v>
      </c>
      <c r="F16" s="119"/>
      <c r="G16" s="120">
        <f t="shared" si="0"/>
        <v>0</v>
      </c>
      <c r="H16" s="119"/>
      <c r="I16" s="120">
        <f t="shared" si="1"/>
        <v>0</v>
      </c>
    </row>
    <row r="17" spans="1:9">
      <c r="A17" s="124"/>
      <c r="B17" s="194" t="s">
        <v>228</v>
      </c>
      <c r="C17" s="126" t="s">
        <v>157</v>
      </c>
      <c r="D17" s="127">
        <v>7</v>
      </c>
      <c r="E17" s="112" t="s">
        <v>12</v>
      </c>
      <c r="F17" s="119"/>
      <c r="G17" s="120">
        <f t="shared" si="0"/>
        <v>0</v>
      </c>
      <c r="H17" s="113"/>
      <c r="I17" s="120">
        <f t="shared" si="1"/>
        <v>0</v>
      </c>
    </row>
    <row r="18" spans="1:9">
      <c r="A18" s="124"/>
      <c r="B18" s="194" t="s">
        <v>229</v>
      </c>
      <c r="C18" s="126" t="s">
        <v>158</v>
      </c>
      <c r="D18" s="127">
        <v>10</v>
      </c>
      <c r="E18" s="112" t="s">
        <v>12</v>
      </c>
      <c r="F18" s="119"/>
      <c r="G18" s="120">
        <f t="shared" si="0"/>
        <v>0</v>
      </c>
      <c r="H18" s="113"/>
      <c r="I18" s="120">
        <f t="shared" si="1"/>
        <v>0</v>
      </c>
    </row>
    <row r="19" spans="1:9">
      <c r="A19" s="124"/>
      <c r="B19" s="194" t="s">
        <v>230</v>
      </c>
      <c r="C19" s="126" t="s">
        <v>159</v>
      </c>
      <c r="D19" s="127">
        <v>17</v>
      </c>
      <c r="E19" s="112" t="s">
        <v>12</v>
      </c>
      <c r="F19" s="119"/>
      <c r="G19" s="120">
        <f t="shared" si="0"/>
        <v>0</v>
      </c>
      <c r="H19" s="113"/>
      <c r="I19" s="120">
        <f t="shared" si="1"/>
        <v>0</v>
      </c>
    </row>
    <row r="20" spans="1:9">
      <c r="A20" s="115"/>
      <c r="B20" s="194" t="s">
        <v>231</v>
      </c>
      <c r="C20" s="128" t="s">
        <v>160</v>
      </c>
      <c r="D20" s="123">
        <v>55</v>
      </c>
      <c r="E20" s="118" t="s">
        <v>12</v>
      </c>
      <c r="F20" s="119"/>
      <c r="G20" s="120">
        <f t="shared" si="0"/>
        <v>0</v>
      </c>
      <c r="H20" s="119"/>
      <c r="I20" s="120">
        <f t="shared" si="1"/>
        <v>0</v>
      </c>
    </row>
    <row r="21" spans="1:9">
      <c r="A21" s="115"/>
      <c r="B21" s="194" t="s">
        <v>232</v>
      </c>
      <c r="C21" s="128" t="s">
        <v>176</v>
      </c>
      <c r="D21" s="123">
        <v>55</v>
      </c>
      <c r="E21" s="118" t="s">
        <v>12</v>
      </c>
      <c r="F21" s="119"/>
      <c r="G21" s="120">
        <f t="shared" si="0"/>
        <v>0</v>
      </c>
      <c r="H21" s="119"/>
      <c r="I21" s="120">
        <f t="shared" si="1"/>
        <v>0</v>
      </c>
    </row>
    <row r="22" spans="1:9">
      <c r="A22" s="115"/>
      <c r="B22" s="194" t="s">
        <v>233</v>
      </c>
      <c r="C22" s="128" t="s">
        <v>161</v>
      </c>
      <c r="D22" s="123">
        <v>46</v>
      </c>
      <c r="E22" s="118" t="s">
        <v>12</v>
      </c>
      <c r="F22" s="119"/>
      <c r="G22" s="120">
        <f t="shared" si="0"/>
        <v>0</v>
      </c>
      <c r="H22" s="119"/>
      <c r="I22" s="120">
        <f t="shared" si="1"/>
        <v>0</v>
      </c>
    </row>
    <row r="23" spans="1:9">
      <c r="A23" s="115"/>
      <c r="B23" s="194" t="s">
        <v>234</v>
      </c>
      <c r="C23" s="128" t="s">
        <v>162</v>
      </c>
      <c r="D23" s="123">
        <v>46</v>
      </c>
      <c r="E23" s="118" t="s">
        <v>12</v>
      </c>
      <c r="F23" s="119"/>
      <c r="G23" s="120">
        <f t="shared" si="0"/>
        <v>0</v>
      </c>
      <c r="H23" s="119"/>
      <c r="I23" s="120">
        <f t="shared" si="1"/>
        <v>0</v>
      </c>
    </row>
    <row r="24" spans="1:9">
      <c r="A24" s="115"/>
      <c r="B24" s="194" t="s">
        <v>235</v>
      </c>
      <c r="C24" s="129" t="s">
        <v>163</v>
      </c>
      <c r="D24" s="123">
        <v>640</v>
      </c>
      <c r="E24" s="118" t="s">
        <v>12</v>
      </c>
      <c r="F24" s="119"/>
      <c r="G24" s="120">
        <f t="shared" si="0"/>
        <v>0</v>
      </c>
      <c r="H24" s="119"/>
      <c r="I24" s="120">
        <f t="shared" si="1"/>
        <v>0</v>
      </c>
    </row>
    <row r="25" spans="1:9">
      <c r="A25" s="115"/>
      <c r="B25" s="194" t="s">
        <v>236</v>
      </c>
      <c r="C25" s="129" t="s">
        <v>164</v>
      </c>
      <c r="D25" s="123">
        <v>220</v>
      </c>
      <c r="E25" s="118" t="s">
        <v>12</v>
      </c>
      <c r="F25" s="119"/>
      <c r="G25" s="120">
        <f t="shared" si="0"/>
        <v>0</v>
      </c>
      <c r="H25" s="119"/>
      <c r="I25" s="120">
        <f t="shared" si="1"/>
        <v>0</v>
      </c>
    </row>
    <row r="26" spans="1:9">
      <c r="A26" s="115"/>
      <c r="B26" s="194" t="s">
        <v>237</v>
      </c>
      <c r="C26" s="128" t="s">
        <v>165</v>
      </c>
      <c r="D26" s="123">
        <v>860</v>
      </c>
      <c r="E26" s="118" t="s">
        <v>12</v>
      </c>
      <c r="F26" s="119"/>
      <c r="G26" s="120">
        <f t="shared" si="0"/>
        <v>0</v>
      </c>
      <c r="H26" s="119"/>
      <c r="I26" s="120">
        <f t="shared" si="1"/>
        <v>0</v>
      </c>
    </row>
    <row r="27" spans="1:9">
      <c r="A27" s="115"/>
      <c r="B27" s="194" t="s">
        <v>239</v>
      </c>
      <c r="C27" s="128" t="s">
        <v>177</v>
      </c>
      <c r="D27" s="123">
        <v>1</v>
      </c>
      <c r="E27" s="118" t="s">
        <v>12</v>
      </c>
      <c r="F27" s="119"/>
      <c r="G27" s="120">
        <f t="shared" si="0"/>
        <v>0</v>
      </c>
      <c r="H27" s="119"/>
      <c r="I27" s="120">
        <f t="shared" si="1"/>
        <v>0</v>
      </c>
    </row>
    <row r="28" spans="1:9">
      <c r="A28" s="115"/>
      <c r="B28" s="194" t="s">
        <v>242</v>
      </c>
      <c r="C28" s="128" t="s">
        <v>179</v>
      </c>
      <c r="D28" s="123">
        <v>1</v>
      </c>
      <c r="E28" s="118" t="s">
        <v>12</v>
      </c>
      <c r="F28" s="119"/>
      <c r="G28" s="120">
        <f t="shared" si="0"/>
        <v>0</v>
      </c>
      <c r="H28" s="119"/>
      <c r="I28" s="120">
        <f t="shared" si="1"/>
        <v>0</v>
      </c>
    </row>
    <row r="29" spans="1:9">
      <c r="A29" s="115"/>
      <c r="B29" s="194" t="s">
        <v>243</v>
      </c>
      <c r="C29" s="128" t="s">
        <v>166</v>
      </c>
      <c r="D29" s="123">
        <v>2</v>
      </c>
      <c r="E29" s="118" t="s">
        <v>12</v>
      </c>
      <c r="F29" s="119"/>
      <c r="G29" s="120">
        <f t="shared" si="0"/>
        <v>0</v>
      </c>
      <c r="H29" s="119"/>
      <c r="I29" s="120">
        <f t="shared" si="1"/>
        <v>0</v>
      </c>
    </row>
    <row r="30" spans="1:9">
      <c r="A30" s="115"/>
      <c r="B30" s="194" t="s">
        <v>244</v>
      </c>
      <c r="C30" s="129" t="s">
        <v>167</v>
      </c>
      <c r="D30" s="123">
        <v>2</v>
      </c>
      <c r="E30" s="118" t="s">
        <v>12</v>
      </c>
      <c r="F30" s="119"/>
      <c r="G30" s="120">
        <f t="shared" si="0"/>
        <v>0</v>
      </c>
      <c r="H30" s="119"/>
      <c r="I30" s="120">
        <f t="shared" si="1"/>
        <v>0</v>
      </c>
    </row>
    <row r="31" spans="1:9">
      <c r="A31" s="115"/>
      <c r="B31" s="194" t="s">
        <v>245</v>
      </c>
      <c r="C31" s="142" t="s">
        <v>178</v>
      </c>
      <c r="D31" s="123">
        <v>2</v>
      </c>
      <c r="E31" s="118" t="s">
        <v>12</v>
      </c>
      <c r="F31" s="119"/>
      <c r="G31" s="120">
        <f t="shared" si="0"/>
        <v>0</v>
      </c>
      <c r="H31" s="119"/>
      <c r="I31" s="120">
        <f t="shared" si="1"/>
        <v>0</v>
      </c>
    </row>
    <row r="32" spans="1:9">
      <c r="A32" s="115"/>
      <c r="B32" s="194" t="s">
        <v>246</v>
      </c>
      <c r="C32" s="142" t="s">
        <v>168</v>
      </c>
      <c r="D32" s="123">
        <v>1</v>
      </c>
      <c r="E32" s="118" t="s">
        <v>12</v>
      </c>
      <c r="F32" s="119"/>
      <c r="G32" s="120">
        <f t="shared" si="0"/>
        <v>0</v>
      </c>
      <c r="H32" s="119"/>
      <c r="I32" s="120">
        <f t="shared" si="1"/>
        <v>0</v>
      </c>
    </row>
    <row r="33" spans="1:13">
      <c r="A33" s="115"/>
      <c r="B33" s="194" t="s">
        <v>268</v>
      </c>
      <c r="C33" s="129" t="s">
        <v>169</v>
      </c>
      <c r="D33" s="123">
        <v>400</v>
      </c>
      <c r="E33" s="118" t="s">
        <v>12</v>
      </c>
      <c r="F33" s="119"/>
      <c r="G33" s="120">
        <f t="shared" si="0"/>
        <v>0</v>
      </c>
      <c r="H33" s="119"/>
      <c r="I33" s="120">
        <f t="shared" si="1"/>
        <v>0</v>
      </c>
    </row>
    <row r="34" spans="1:13">
      <c r="A34" s="115"/>
      <c r="B34" s="194" t="s">
        <v>274</v>
      </c>
      <c r="C34" s="129" t="s">
        <v>170</v>
      </c>
      <c r="D34" s="123">
        <v>320</v>
      </c>
      <c r="E34" s="118" t="s">
        <v>11</v>
      </c>
      <c r="F34" s="119"/>
      <c r="G34" s="120">
        <f t="shared" si="0"/>
        <v>0</v>
      </c>
      <c r="H34" s="119"/>
      <c r="I34" s="120">
        <f t="shared" si="1"/>
        <v>0</v>
      </c>
    </row>
    <row r="35" spans="1:13" ht="24">
      <c r="A35" s="115"/>
      <c r="B35" s="194" t="s">
        <v>275</v>
      </c>
      <c r="C35" s="142" t="s">
        <v>280</v>
      </c>
      <c r="D35" s="123">
        <v>62</v>
      </c>
      <c r="E35" s="118" t="s">
        <v>12</v>
      </c>
      <c r="F35" s="119"/>
      <c r="G35" s="120">
        <f t="shared" si="0"/>
        <v>0</v>
      </c>
      <c r="H35" s="119"/>
      <c r="I35" s="120">
        <f t="shared" si="1"/>
        <v>0</v>
      </c>
    </row>
    <row r="36" spans="1:13">
      <c r="A36" s="115"/>
      <c r="B36" s="194" t="s">
        <v>276</v>
      </c>
      <c r="C36" s="129" t="s">
        <v>281</v>
      </c>
      <c r="D36" s="123">
        <v>28</v>
      </c>
      <c r="E36" s="118" t="s">
        <v>12</v>
      </c>
      <c r="F36" s="119"/>
      <c r="G36" s="120">
        <f t="shared" si="0"/>
        <v>0</v>
      </c>
      <c r="H36" s="119"/>
      <c r="I36" s="120">
        <f t="shared" si="1"/>
        <v>0</v>
      </c>
    </row>
    <row r="37" spans="1:13">
      <c r="A37" s="124"/>
      <c r="B37" s="194" t="s">
        <v>277</v>
      </c>
      <c r="C37" s="133" t="s">
        <v>171</v>
      </c>
      <c r="D37" s="123">
        <v>3</v>
      </c>
      <c r="E37" s="118" t="s">
        <v>12</v>
      </c>
      <c r="F37" s="119"/>
      <c r="G37" s="120">
        <f t="shared" si="0"/>
        <v>0</v>
      </c>
      <c r="H37" s="119"/>
      <c r="I37" s="120">
        <f t="shared" si="1"/>
        <v>0</v>
      </c>
    </row>
    <row r="38" spans="1:13">
      <c r="A38" s="115"/>
      <c r="B38" s="194" t="s">
        <v>278</v>
      </c>
      <c r="C38" s="135" t="s">
        <v>172</v>
      </c>
      <c r="D38" s="123">
        <v>1</v>
      </c>
      <c r="E38" s="118" t="s">
        <v>13</v>
      </c>
      <c r="F38" s="119"/>
      <c r="G38" s="120">
        <f t="shared" si="0"/>
        <v>0</v>
      </c>
      <c r="H38" s="119"/>
      <c r="I38" s="120">
        <f t="shared" si="1"/>
        <v>0</v>
      </c>
    </row>
    <row r="39" spans="1:13">
      <c r="A39" s="115"/>
      <c r="B39" s="194" t="s">
        <v>279</v>
      </c>
      <c r="C39" s="118" t="s">
        <v>110</v>
      </c>
      <c r="D39" s="123">
        <v>1</v>
      </c>
      <c r="E39" s="118" t="s">
        <v>12</v>
      </c>
      <c r="F39" s="119"/>
      <c r="G39" s="119">
        <f>D39*F39</f>
        <v>0</v>
      </c>
      <c r="H39" s="119"/>
      <c r="I39" s="120">
        <f t="shared" si="1"/>
        <v>0</v>
      </c>
    </row>
    <row r="40" spans="1:13" s="71" customFormat="1">
      <c r="A40" s="108" t="s">
        <v>48</v>
      </c>
      <c r="B40" s="137"/>
      <c r="D40" s="123"/>
      <c r="E40" s="131"/>
      <c r="F40" s="119"/>
      <c r="G40" s="119"/>
      <c r="H40" s="119"/>
      <c r="I40" s="119"/>
      <c r="K40" s="80"/>
      <c r="L40" s="80"/>
      <c r="M40" s="80"/>
    </row>
    <row r="41" spans="1:13" s="71" customFormat="1">
      <c r="A41" s="136"/>
      <c r="B41" s="195">
        <v>42371</v>
      </c>
      <c r="C41" s="142" t="s">
        <v>127</v>
      </c>
      <c r="D41" s="123">
        <v>60</v>
      </c>
      <c r="E41" s="131" t="s">
        <v>12</v>
      </c>
      <c r="F41" s="119"/>
      <c r="G41" s="119">
        <f>D41*F41</f>
        <v>0</v>
      </c>
      <c r="H41" s="119"/>
      <c r="I41" s="119">
        <f>D41*H41</f>
        <v>0</v>
      </c>
      <c r="K41" s="80"/>
      <c r="L41" s="80"/>
      <c r="M41" s="80"/>
    </row>
    <row r="42" spans="1:13" s="71" customFormat="1">
      <c r="A42" s="136"/>
      <c r="B42" s="195">
        <v>42402</v>
      </c>
      <c r="C42" s="142" t="s">
        <v>49</v>
      </c>
      <c r="D42" s="123">
        <v>12</v>
      </c>
      <c r="E42" s="131" t="s">
        <v>12</v>
      </c>
      <c r="F42" s="119"/>
      <c r="G42" s="119">
        <f>D42*F42</f>
        <v>0</v>
      </c>
      <c r="H42" s="119"/>
      <c r="I42" s="119">
        <f>D42*H42</f>
        <v>0</v>
      </c>
      <c r="K42" s="80"/>
      <c r="L42" s="80"/>
      <c r="M42" s="80"/>
    </row>
    <row r="43" spans="1:13" s="71" customFormat="1">
      <c r="A43" s="136"/>
      <c r="B43" s="195">
        <v>42431</v>
      </c>
      <c r="C43" s="142" t="s">
        <v>50</v>
      </c>
      <c r="D43" s="123">
        <v>900</v>
      </c>
      <c r="E43" s="131" t="s">
        <v>12</v>
      </c>
      <c r="F43" s="119"/>
      <c r="G43" s="119">
        <f>D43*F43</f>
        <v>0</v>
      </c>
      <c r="H43" s="119"/>
      <c r="I43" s="119">
        <f>D43*H43</f>
        <v>0</v>
      </c>
      <c r="K43" s="80"/>
      <c r="L43" s="80"/>
      <c r="M43" s="80"/>
    </row>
    <row r="44" spans="1:13" ht="14.25" customHeight="1">
      <c r="A44" s="139"/>
      <c r="B44" s="195">
        <v>42462</v>
      </c>
      <c r="C44" s="135" t="s">
        <v>51</v>
      </c>
      <c r="D44" s="123">
        <v>900</v>
      </c>
      <c r="E44" s="131" t="s">
        <v>12</v>
      </c>
      <c r="F44" s="119"/>
      <c r="G44" s="119">
        <f>D44*F44</f>
        <v>0</v>
      </c>
      <c r="H44" s="119"/>
      <c r="I44" s="119">
        <f>D44*H44</f>
        <v>0</v>
      </c>
    </row>
    <row r="45" spans="1:13">
      <c r="A45" s="108" t="s">
        <v>58</v>
      </c>
      <c r="B45" s="140"/>
      <c r="D45" s="123"/>
      <c r="E45" s="131"/>
      <c r="F45" s="119"/>
      <c r="G45" s="119"/>
      <c r="H45" s="119"/>
      <c r="I45" s="119"/>
    </row>
    <row r="46" spans="1:13">
      <c r="A46" s="115"/>
      <c r="B46" s="195">
        <v>42372</v>
      </c>
      <c r="C46" s="135" t="s">
        <v>57</v>
      </c>
      <c r="D46" s="123">
        <v>6589</v>
      </c>
      <c r="E46" s="131" t="s">
        <v>11</v>
      </c>
      <c r="F46" s="119"/>
      <c r="G46" s="119">
        <f>D46*F46</f>
        <v>0</v>
      </c>
      <c r="H46" s="119"/>
      <c r="I46" s="119">
        <f>D46*H46</f>
        <v>0</v>
      </c>
    </row>
    <row r="47" spans="1:13">
      <c r="A47" s="108" t="s">
        <v>52</v>
      </c>
      <c r="B47" s="137"/>
      <c r="D47" s="123"/>
      <c r="E47" s="131"/>
      <c r="F47" s="119"/>
      <c r="G47" s="119"/>
      <c r="H47" s="119"/>
      <c r="I47" s="119"/>
    </row>
    <row r="48" spans="1:13" ht="24">
      <c r="A48" s="108"/>
      <c r="B48" s="196" t="s">
        <v>286</v>
      </c>
      <c r="C48" s="142" t="s">
        <v>128</v>
      </c>
      <c r="D48" s="123">
        <v>5912</v>
      </c>
      <c r="E48" s="131" t="s">
        <v>11</v>
      </c>
      <c r="F48" s="119"/>
      <c r="G48" s="119">
        <f t="shared" ref="G48:G56" si="2">D48*F48</f>
        <v>0</v>
      </c>
      <c r="H48" s="119"/>
      <c r="I48" s="119">
        <f t="shared" ref="I48:I65" si="3">D48*H48</f>
        <v>0</v>
      </c>
    </row>
    <row r="49" spans="1:9" ht="24">
      <c r="A49" s="115"/>
      <c r="B49" s="196" t="s">
        <v>287</v>
      </c>
      <c r="C49" s="142" t="s">
        <v>53</v>
      </c>
      <c r="D49" s="123">
        <v>851</v>
      </c>
      <c r="E49" s="131" t="s">
        <v>11</v>
      </c>
      <c r="F49" s="119"/>
      <c r="G49" s="119">
        <f t="shared" si="2"/>
        <v>0</v>
      </c>
      <c r="H49" s="119"/>
      <c r="I49" s="119">
        <f t="shared" si="3"/>
        <v>0</v>
      </c>
    </row>
    <row r="50" spans="1:9" ht="24">
      <c r="A50" s="115"/>
      <c r="B50" s="196" t="s">
        <v>288</v>
      </c>
      <c r="C50" s="142" t="s">
        <v>54</v>
      </c>
      <c r="D50" s="123">
        <v>559</v>
      </c>
      <c r="E50" s="131" t="s">
        <v>11</v>
      </c>
      <c r="F50" s="119"/>
      <c r="G50" s="119">
        <f t="shared" si="2"/>
        <v>0</v>
      </c>
      <c r="H50" s="119"/>
      <c r="I50" s="119">
        <f t="shared" si="3"/>
        <v>0</v>
      </c>
    </row>
    <row r="51" spans="1:9" ht="24">
      <c r="A51" s="115"/>
      <c r="B51" s="196" t="s">
        <v>289</v>
      </c>
      <c r="C51" s="142" t="s">
        <v>55</v>
      </c>
      <c r="D51" s="123">
        <v>3569</v>
      </c>
      <c r="E51" s="131" t="s">
        <v>12</v>
      </c>
      <c r="F51" s="119"/>
      <c r="G51" s="119">
        <f t="shared" si="2"/>
        <v>0</v>
      </c>
      <c r="H51" s="119"/>
      <c r="I51" s="119">
        <f t="shared" si="3"/>
        <v>0</v>
      </c>
    </row>
    <row r="52" spans="1:9">
      <c r="A52" s="115"/>
      <c r="B52" s="196" t="s">
        <v>290</v>
      </c>
      <c r="C52" s="142" t="s">
        <v>120</v>
      </c>
      <c r="D52" s="123">
        <v>1250</v>
      </c>
      <c r="E52" s="131" t="s">
        <v>11</v>
      </c>
      <c r="F52" s="119"/>
      <c r="G52" s="119">
        <f t="shared" si="2"/>
        <v>0</v>
      </c>
      <c r="H52" s="119"/>
      <c r="I52" s="119">
        <f t="shared" si="3"/>
        <v>0</v>
      </c>
    </row>
    <row r="53" spans="1:9">
      <c r="A53" s="115"/>
      <c r="B53" s="196" t="s">
        <v>291</v>
      </c>
      <c r="C53" s="142" t="s">
        <v>134</v>
      </c>
      <c r="D53" s="123">
        <v>125</v>
      </c>
      <c r="E53" s="131" t="s">
        <v>11</v>
      </c>
      <c r="F53" s="119"/>
      <c r="G53" s="119">
        <f t="shared" si="2"/>
        <v>0</v>
      </c>
      <c r="H53" s="119"/>
      <c r="I53" s="119">
        <f t="shared" si="3"/>
        <v>0</v>
      </c>
    </row>
    <row r="54" spans="1:9">
      <c r="A54" s="108" t="s">
        <v>199</v>
      </c>
      <c r="B54" s="196"/>
      <c r="C54" s="142"/>
      <c r="D54" s="123"/>
      <c r="E54" s="131"/>
      <c r="F54" s="119"/>
      <c r="G54" s="119"/>
      <c r="H54" s="119"/>
      <c r="I54" s="119"/>
    </row>
    <row r="55" spans="1:9">
      <c r="A55" s="115"/>
      <c r="B55" s="196" t="s">
        <v>292</v>
      </c>
      <c r="C55" s="122" t="s">
        <v>282</v>
      </c>
      <c r="D55" s="127">
        <v>4500</v>
      </c>
      <c r="E55" s="118" t="s">
        <v>11</v>
      </c>
      <c r="F55" s="119"/>
      <c r="G55" s="113">
        <f t="shared" si="2"/>
        <v>0</v>
      </c>
      <c r="H55" s="119"/>
      <c r="I55" s="113">
        <f t="shared" si="3"/>
        <v>0</v>
      </c>
    </row>
    <row r="56" spans="1:9">
      <c r="A56" s="115"/>
      <c r="B56" s="196" t="s">
        <v>293</v>
      </c>
      <c r="C56" s="122" t="s">
        <v>269</v>
      </c>
      <c r="D56" s="127">
        <v>1680</v>
      </c>
      <c r="E56" s="118" t="s">
        <v>11</v>
      </c>
      <c r="F56" s="119"/>
      <c r="G56" s="113">
        <f t="shared" si="2"/>
        <v>0</v>
      </c>
      <c r="H56" s="119"/>
      <c r="I56" s="113">
        <f t="shared" si="3"/>
        <v>0</v>
      </c>
    </row>
    <row r="57" spans="1:9">
      <c r="A57" s="115"/>
      <c r="B57" s="196" t="s">
        <v>294</v>
      </c>
      <c r="C57" s="126" t="s">
        <v>283</v>
      </c>
      <c r="D57" s="127">
        <v>450</v>
      </c>
      <c r="E57" s="118" t="s">
        <v>11</v>
      </c>
      <c r="F57" s="119"/>
      <c r="G57" s="113">
        <f>D57*F57</f>
        <v>0</v>
      </c>
      <c r="H57" s="119"/>
      <c r="I57" s="113">
        <f>D57*H57</f>
        <v>0</v>
      </c>
    </row>
    <row r="58" spans="1:9">
      <c r="A58" s="115"/>
      <c r="B58" s="196" t="s">
        <v>295</v>
      </c>
      <c r="C58" s="126" t="s">
        <v>284</v>
      </c>
      <c r="D58" s="127">
        <v>280</v>
      </c>
      <c r="E58" s="118" t="s">
        <v>11</v>
      </c>
      <c r="F58" s="119"/>
      <c r="G58" s="113">
        <f>D58*F58</f>
        <v>0</v>
      </c>
      <c r="H58" s="119"/>
      <c r="I58" s="113">
        <f>D58*H58</f>
        <v>0</v>
      </c>
    </row>
    <row r="59" spans="1:9">
      <c r="A59" s="115"/>
      <c r="B59" s="196" t="s">
        <v>296</v>
      </c>
      <c r="C59" s="142" t="s">
        <v>316</v>
      </c>
      <c r="D59" s="123">
        <v>4250</v>
      </c>
      <c r="E59" s="131" t="s">
        <v>11</v>
      </c>
      <c r="F59" s="119"/>
      <c r="G59" s="119">
        <v>0</v>
      </c>
      <c r="H59" s="119"/>
      <c r="I59" s="119">
        <f t="shared" si="3"/>
        <v>0</v>
      </c>
    </row>
    <row r="60" spans="1:9">
      <c r="A60" s="115"/>
      <c r="B60" s="196" t="s">
        <v>297</v>
      </c>
      <c r="C60" s="142" t="s">
        <v>129</v>
      </c>
      <c r="D60" s="123">
        <v>900</v>
      </c>
      <c r="E60" s="131" t="s">
        <v>12</v>
      </c>
      <c r="F60" s="119"/>
      <c r="G60" s="119">
        <v>0</v>
      </c>
      <c r="H60" s="119"/>
      <c r="I60" s="119">
        <f t="shared" si="3"/>
        <v>0</v>
      </c>
    </row>
    <row r="61" spans="1:9">
      <c r="A61" s="115"/>
      <c r="B61" s="196" t="s">
        <v>298</v>
      </c>
      <c r="C61" s="142" t="s">
        <v>43</v>
      </c>
      <c r="D61" s="123">
        <v>160</v>
      </c>
      <c r="E61" s="131" t="s">
        <v>14</v>
      </c>
      <c r="F61" s="119"/>
      <c r="G61" s="119">
        <v>0</v>
      </c>
      <c r="H61" s="119"/>
      <c r="I61" s="119">
        <f t="shared" si="3"/>
        <v>0</v>
      </c>
    </row>
    <row r="62" spans="1:9">
      <c r="A62" s="115"/>
      <c r="B62" s="196" t="s">
        <v>299</v>
      </c>
      <c r="C62" s="142" t="s">
        <v>303</v>
      </c>
      <c r="D62" s="123">
        <v>80</v>
      </c>
      <c r="E62" s="131" t="s">
        <v>14</v>
      </c>
      <c r="F62" s="119"/>
      <c r="G62" s="119">
        <f>D62*F62</f>
        <v>0</v>
      </c>
      <c r="H62" s="119"/>
      <c r="I62" s="119">
        <f t="shared" si="3"/>
        <v>0</v>
      </c>
    </row>
    <row r="63" spans="1:9">
      <c r="A63" s="115"/>
      <c r="B63" s="196" t="s">
        <v>300</v>
      </c>
      <c r="C63" s="142" t="s">
        <v>121</v>
      </c>
      <c r="D63" s="123">
        <v>150</v>
      </c>
      <c r="E63" s="131" t="s">
        <v>14</v>
      </c>
      <c r="F63" s="119"/>
      <c r="G63" s="119">
        <f>D63*F63</f>
        <v>0</v>
      </c>
      <c r="H63" s="119"/>
      <c r="I63" s="119">
        <f t="shared" si="3"/>
        <v>0</v>
      </c>
    </row>
    <row r="64" spans="1:9">
      <c r="A64" s="115"/>
      <c r="B64" s="196" t="s">
        <v>301</v>
      </c>
      <c r="C64" s="142" t="s">
        <v>285</v>
      </c>
      <c r="D64" s="123">
        <v>7</v>
      </c>
      <c r="E64" s="131" t="s">
        <v>56</v>
      </c>
      <c r="F64" s="119"/>
      <c r="G64" s="119">
        <f>D64*F64</f>
        <v>0</v>
      </c>
      <c r="H64" s="119"/>
      <c r="I64" s="119">
        <f t="shared" si="3"/>
        <v>0</v>
      </c>
    </row>
    <row r="65" spans="1:9">
      <c r="A65" s="115"/>
      <c r="B65" s="196" t="s">
        <v>302</v>
      </c>
      <c r="C65" s="142" t="s">
        <v>75</v>
      </c>
      <c r="D65" s="123">
        <v>1</v>
      </c>
      <c r="E65" s="131" t="s">
        <v>13</v>
      </c>
      <c r="F65" s="119"/>
      <c r="G65" s="119">
        <f>D65*F65</f>
        <v>0</v>
      </c>
      <c r="H65" s="119"/>
      <c r="I65" s="119">
        <f t="shared" si="3"/>
        <v>0</v>
      </c>
    </row>
    <row r="66" spans="1:9">
      <c r="A66" s="145"/>
      <c r="B66" s="146"/>
      <c r="C66" s="147"/>
      <c r="D66" s="148">
        <v>0</v>
      </c>
      <c r="E66" s="147"/>
      <c r="F66" s="149"/>
      <c r="G66" s="149"/>
      <c r="H66" s="149"/>
      <c r="I66" s="149"/>
    </row>
    <row r="67" spans="1:9">
      <c r="A67" s="150"/>
      <c r="B67" s="132"/>
      <c r="C67" s="133"/>
      <c r="D67" s="151" t="s">
        <v>67</v>
      </c>
      <c r="E67" s="134"/>
      <c r="F67" s="113"/>
      <c r="G67" s="114"/>
      <c r="H67" s="114"/>
      <c r="I67" s="114"/>
    </row>
    <row r="68" spans="1:9">
      <c r="A68" s="150"/>
      <c r="B68" s="152" t="s">
        <v>76</v>
      </c>
      <c r="C68" s="133"/>
      <c r="D68" s="151" t="s">
        <v>67</v>
      </c>
      <c r="E68" s="134"/>
      <c r="F68" s="153" t="s">
        <v>68</v>
      </c>
      <c r="G68" s="154">
        <f>SUM(G6:G67)</f>
        <v>0</v>
      </c>
      <c r="H68" s="153"/>
      <c r="I68" s="153"/>
    </row>
    <row r="69" spans="1:9">
      <c r="A69" s="150"/>
      <c r="B69" s="155"/>
      <c r="C69" s="156"/>
      <c r="D69" s="151" t="s">
        <v>67</v>
      </c>
      <c r="E69" s="134"/>
      <c r="F69" s="153" t="s">
        <v>69</v>
      </c>
      <c r="G69" s="154">
        <f>SUM(I6:I67)</f>
        <v>0</v>
      </c>
      <c r="H69" s="113"/>
      <c r="I69" s="157"/>
    </row>
    <row r="70" spans="1:9">
      <c r="A70" s="158"/>
      <c r="B70" s="159"/>
      <c r="C70" s="160"/>
      <c r="D70" s="151" t="s">
        <v>67</v>
      </c>
      <c r="E70" s="161"/>
      <c r="F70" s="161"/>
      <c r="G70" s="161"/>
      <c r="H70" s="158"/>
      <c r="I70" s="158"/>
    </row>
    <row r="71" spans="1:9" ht="18">
      <c r="A71" s="162"/>
      <c r="B71" s="163"/>
      <c r="C71" s="164" t="s">
        <v>77</v>
      </c>
      <c r="D71" s="165" t="s">
        <v>67</v>
      </c>
      <c r="E71" s="166"/>
      <c r="F71" s="205">
        <f>G68+G69</f>
        <v>0</v>
      </c>
      <c r="G71" s="205"/>
      <c r="H71" s="162"/>
      <c r="I71" s="162"/>
    </row>
    <row r="72" spans="1:9" ht="13.5" thickBot="1">
      <c r="A72" s="167"/>
      <c r="B72" s="168"/>
      <c r="C72" s="169"/>
      <c r="D72" s="170" t="s">
        <v>67</v>
      </c>
      <c r="E72" s="167"/>
      <c r="F72" s="167"/>
      <c r="G72" s="167"/>
      <c r="H72" s="167"/>
      <c r="I72" s="167"/>
    </row>
    <row r="73" spans="1:9">
      <c r="A73" s="171"/>
      <c r="B73" s="172"/>
      <c r="C73" s="171"/>
      <c r="D73" s="171"/>
      <c r="E73" s="171"/>
      <c r="F73" s="171"/>
      <c r="G73" s="171"/>
      <c r="H73" s="171"/>
      <c r="I73" s="171"/>
    </row>
    <row r="74" spans="1:9">
      <c r="B74" s="173"/>
      <c r="C74" s="71"/>
      <c r="D74" s="71"/>
    </row>
    <row r="76" spans="1:9">
      <c r="C76" s="174"/>
      <c r="D76" s="175"/>
      <c r="E76" s="176"/>
      <c r="F76" s="176"/>
    </row>
  </sheetData>
  <mergeCells count="1">
    <mergeCell ref="F71:G71"/>
  </mergeCells>
  <printOptions horizontalCentered="1"/>
  <pageMargins left="0.59055118110236227" right="0.39370078740157483" top="0.98425196850393704" bottom="0.59055118110236227" header="0.39370078740157483" footer="0.19685039370078741"/>
  <pageSetup paperSize="9" scale="48" orientation="landscape" r:id="rId1"/>
  <headerFoot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zoomScaleNormal="100" zoomScaleSheetLayoutView="160" workbookViewId="0">
      <pane ySplit="5" topLeftCell="A24" activePane="bottomLeft" state="frozen"/>
      <selection activeCell="D50" sqref="D50"/>
      <selection pane="bottomLeft" activeCell="K45" sqref="K45"/>
    </sheetView>
  </sheetViews>
  <sheetFormatPr defaultRowHeight="12.75"/>
  <cols>
    <col min="1" max="1" width="3.7109375" style="71" customWidth="1"/>
    <col min="2" max="2" width="6.85546875" style="72" customWidth="1"/>
    <col min="3" max="3" width="75.7109375" style="177" customWidth="1"/>
    <col min="4" max="4" width="11.140625" style="178" customWidth="1"/>
    <col min="5" max="5" width="3.7109375" style="71" customWidth="1"/>
    <col min="6" max="6" width="12.710937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193" bestFit="1" customWidth="1"/>
    <col min="12" max="16384" width="9.140625" style="80"/>
  </cols>
  <sheetData>
    <row r="1" spans="1:9">
      <c r="C1" s="73"/>
      <c r="D1" s="74"/>
      <c r="E1" s="75"/>
      <c r="F1" s="76"/>
      <c r="G1" s="77"/>
      <c r="H1" s="78"/>
      <c r="I1" s="79"/>
    </row>
    <row r="2" spans="1:9" ht="15">
      <c r="A2" s="81" t="s">
        <v>173</v>
      </c>
      <c r="C2" s="82"/>
      <c r="D2" s="83" t="s">
        <v>67</v>
      </c>
      <c r="E2" s="76"/>
      <c r="F2" s="76"/>
      <c r="G2" s="76"/>
      <c r="H2" s="78"/>
      <c r="I2" s="84"/>
    </row>
    <row r="3" spans="1:9" ht="13.5" thickBot="1">
      <c r="C3" s="85"/>
      <c r="D3" s="83" t="s">
        <v>67</v>
      </c>
      <c r="E3" s="76"/>
      <c r="F3" s="76"/>
      <c r="G3" s="75"/>
      <c r="H3" s="78"/>
      <c r="I3" s="86"/>
    </row>
    <row r="4" spans="1:9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9">
      <c r="A5" s="94"/>
      <c r="B5" s="94" t="s">
        <v>70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9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9">
      <c r="A7" s="108" t="s">
        <v>111</v>
      </c>
      <c r="B7" s="109"/>
      <c r="C7" s="110"/>
      <c r="D7" s="111">
        <v>0</v>
      </c>
      <c r="E7" s="112"/>
      <c r="F7" s="113"/>
      <c r="G7" s="114"/>
      <c r="H7" s="113"/>
      <c r="I7" s="114"/>
    </row>
    <row r="8" spans="1:9">
      <c r="A8" s="115"/>
      <c r="B8" s="116"/>
      <c r="C8" s="117"/>
      <c r="D8" s="111">
        <v>43</v>
      </c>
      <c r="E8" s="118"/>
      <c r="F8" s="119"/>
      <c r="G8" s="120"/>
      <c r="H8" s="119"/>
      <c r="I8" s="120"/>
    </row>
    <row r="9" spans="1:9">
      <c r="A9" s="115"/>
      <c r="B9" s="196" t="s">
        <v>219</v>
      </c>
      <c r="C9" s="122" t="s">
        <v>209</v>
      </c>
      <c r="D9" s="123">
        <v>2</v>
      </c>
      <c r="E9" s="118" t="s">
        <v>12</v>
      </c>
      <c r="F9" s="119"/>
      <c r="G9" s="119">
        <f t="shared" ref="G9:G33" si="0">D9*F9</f>
        <v>0</v>
      </c>
      <c r="H9" s="119"/>
      <c r="I9" s="119">
        <f t="shared" ref="I9:I33" si="1">D9*H9</f>
        <v>0</v>
      </c>
    </row>
    <row r="10" spans="1:9">
      <c r="A10" s="115"/>
      <c r="B10" s="196" t="s">
        <v>220</v>
      </c>
      <c r="C10" s="122" t="s">
        <v>211</v>
      </c>
      <c r="D10" s="123">
        <v>2</v>
      </c>
      <c r="E10" s="118" t="s">
        <v>12</v>
      </c>
      <c r="F10" s="119"/>
      <c r="G10" s="119">
        <f t="shared" si="0"/>
        <v>0</v>
      </c>
      <c r="H10" s="119"/>
      <c r="I10" s="119">
        <f t="shared" si="1"/>
        <v>0</v>
      </c>
    </row>
    <row r="11" spans="1:9">
      <c r="A11" s="115"/>
      <c r="B11" s="196" t="s">
        <v>221</v>
      </c>
      <c r="C11" s="122" t="s">
        <v>112</v>
      </c>
      <c r="D11" s="123">
        <v>4</v>
      </c>
      <c r="E11" s="118" t="s">
        <v>12</v>
      </c>
      <c r="F11" s="119"/>
      <c r="G11" s="119">
        <f t="shared" si="0"/>
        <v>0</v>
      </c>
      <c r="H11" s="119"/>
      <c r="I11" s="119">
        <f t="shared" si="1"/>
        <v>0</v>
      </c>
    </row>
    <row r="12" spans="1:9">
      <c r="A12" s="115"/>
      <c r="B12" s="196" t="s">
        <v>222</v>
      </c>
      <c r="C12" s="122" t="s">
        <v>113</v>
      </c>
      <c r="D12" s="123">
        <v>1</v>
      </c>
      <c r="E12" s="118" t="s">
        <v>12</v>
      </c>
      <c r="F12" s="119"/>
      <c r="G12" s="119">
        <f t="shared" si="0"/>
        <v>0</v>
      </c>
      <c r="H12" s="119"/>
      <c r="I12" s="119">
        <f t="shared" si="1"/>
        <v>0</v>
      </c>
    </row>
    <row r="13" spans="1:9">
      <c r="A13" s="115"/>
      <c r="B13" s="196" t="s">
        <v>223</v>
      </c>
      <c r="C13" s="122" t="s">
        <v>114</v>
      </c>
      <c r="D13" s="123">
        <v>2</v>
      </c>
      <c r="E13" s="118" t="s">
        <v>12</v>
      </c>
      <c r="F13" s="119"/>
      <c r="G13" s="119">
        <f t="shared" si="0"/>
        <v>0</v>
      </c>
      <c r="H13" s="119"/>
      <c r="I13" s="119">
        <f t="shared" si="1"/>
        <v>0</v>
      </c>
    </row>
    <row r="14" spans="1:9">
      <c r="A14" s="115"/>
      <c r="B14" s="196" t="s">
        <v>224</v>
      </c>
      <c r="C14" s="122" t="s">
        <v>115</v>
      </c>
      <c r="D14" s="123">
        <v>4</v>
      </c>
      <c r="E14" s="118" t="s">
        <v>12</v>
      </c>
      <c r="F14" s="119"/>
      <c r="G14" s="119">
        <f t="shared" si="0"/>
        <v>0</v>
      </c>
      <c r="H14" s="119"/>
      <c r="I14" s="119">
        <f t="shared" si="1"/>
        <v>0</v>
      </c>
    </row>
    <row r="15" spans="1:9">
      <c r="A15" s="115"/>
      <c r="B15" s="196" t="s">
        <v>225</v>
      </c>
      <c r="C15" s="122" t="s">
        <v>212</v>
      </c>
      <c r="D15" s="123">
        <v>1</v>
      </c>
      <c r="E15" s="118" t="s">
        <v>12</v>
      </c>
      <c r="F15" s="119"/>
      <c r="G15" s="119">
        <f t="shared" si="0"/>
        <v>0</v>
      </c>
      <c r="H15" s="119"/>
      <c r="I15" s="119">
        <f t="shared" si="1"/>
        <v>0</v>
      </c>
    </row>
    <row r="16" spans="1:9">
      <c r="A16" s="115"/>
      <c r="B16" s="196" t="s">
        <v>226</v>
      </c>
      <c r="C16" s="122" t="s">
        <v>213</v>
      </c>
      <c r="D16" s="123">
        <v>1</v>
      </c>
      <c r="E16" s="118" t="s">
        <v>12</v>
      </c>
      <c r="F16" s="119"/>
      <c r="G16" s="119">
        <f t="shared" si="0"/>
        <v>0</v>
      </c>
      <c r="H16" s="119"/>
      <c r="I16" s="119">
        <f t="shared" si="1"/>
        <v>0</v>
      </c>
    </row>
    <row r="17" spans="1:9">
      <c r="A17" s="115"/>
      <c r="B17" s="196" t="s">
        <v>227</v>
      </c>
      <c r="C17" s="122" t="s">
        <v>210</v>
      </c>
      <c r="D17" s="123">
        <v>2</v>
      </c>
      <c r="E17" s="118" t="s">
        <v>12</v>
      </c>
      <c r="F17" s="119"/>
      <c r="G17" s="119">
        <f t="shared" si="0"/>
        <v>0</v>
      </c>
      <c r="H17" s="119"/>
      <c r="I17" s="119">
        <f t="shared" si="1"/>
        <v>0</v>
      </c>
    </row>
    <row r="18" spans="1:9">
      <c r="A18" s="115"/>
      <c r="B18" s="196" t="s">
        <v>228</v>
      </c>
      <c r="C18" s="122" t="s">
        <v>214</v>
      </c>
      <c r="D18" s="123">
        <v>1</v>
      </c>
      <c r="E18" s="118" t="s">
        <v>12</v>
      </c>
      <c r="F18" s="119"/>
      <c r="G18" s="119">
        <f t="shared" si="0"/>
        <v>0</v>
      </c>
      <c r="H18" s="119"/>
      <c r="I18" s="119">
        <f t="shared" si="1"/>
        <v>0</v>
      </c>
    </row>
    <row r="19" spans="1:9">
      <c r="A19" s="115"/>
      <c r="B19" s="196" t="s">
        <v>229</v>
      </c>
      <c r="C19" s="122" t="s">
        <v>215</v>
      </c>
      <c r="D19" s="123">
        <v>1</v>
      </c>
      <c r="E19" s="118" t="s">
        <v>12</v>
      </c>
      <c r="F19" s="119"/>
      <c r="G19" s="119">
        <f t="shared" si="0"/>
        <v>0</v>
      </c>
      <c r="H19" s="119"/>
      <c r="I19" s="119">
        <f t="shared" si="1"/>
        <v>0</v>
      </c>
    </row>
    <row r="20" spans="1:9">
      <c r="A20" s="115"/>
      <c r="B20" s="196" t="s">
        <v>230</v>
      </c>
      <c r="C20" s="122" t="s">
        <v>116</v>
      </c>
      <c r="D20" s="123">
        <v>1</v>
      </c>
      <c r="E20" s="118" t="s">
        <v>12</v>
      </c>
      <c r="F20" s="119"/>
      <c r="G20" s="119">
        <f t="shared" si="0"/>
        <v>0</v>
      </c>
      <c r="H20" s="119"/>
      <c r="I20" s="119">
        <f t="shared" si="1"/>
        <v>0</v>
      </c>
    </row>
    <row r="21" spans="1:9">
      <c r="A21" s="124"/>
      <c r="B21" s="196" t="s">
        <v>231</v>
      </c>
      <c r="C21" s="126" t="s">
        <v>241</v>
      </c>
      <c r="D21" s="127">
        <v>2</v>
      </c>
      <c r="E21" s="118" t="s">
        <v>12</v>
      </c>
      <c r="F21" s="119"/>
      <c r="G21" s="113">
        <f t="shared" si="0"/>
        <v>0</v>
      </c>
      <c r="H21" s="113"/>
      <c r="I21" s="113">
        <f t="shared" si="1"/>
        <v>0</v>
      </c>
    </row>
    <row r="22" spans="1:9">
      <c r="A22" s="124"/>
      <c r="B22" s="196" t="s">
        <v>232</v>
      </c>
      <c r="C22" s="126" t="s">
        <v>247</v>
      </c>
      <c r="D22" s="127">
        <v>352</v>
      </c>
      <c r="E22" s="118" t="s">
        <v>12</v>
      </c>
      <c r="F22" s="119"/>
      <c r="G22" s="113">
        <f t="shared" si="0"/>
        <v>0</v>
      </c>
      <c r="H22" s="113"/>
      <c r="I22" s="113">
        <f t="shared" si="1"/>
        <v>0</v>
      </c>
    </row>
    <row r="23" spans="1:9">
      <c r="A23" s="124"/>
      <c r="B23" s="196" t="s">
        <v>233</v>
      </c>
      <c r="C23" s="126" t="s">
        <v>248</v>
      </c>
      <c r="D23" s="127">
        <v>181</v>
      </c>
      <c r="E23" s="118" t="s">
        <v>12</v>
      </c>
      <c r="F23" s="119"/>
      <c r="G23" s="113">
        <f t="shared" si="0"/>
        <v>0</v>
      </c>
      <c r="H23" s="113"/>
      <c r="I23" s="113">
        <f t="shared" si="1"/>
        <v>0</v>
      </c>
    </row>
    <row r="24" spans="1:9">
      <c r="A24" s="124"/>
      <c r="B24" s="196" t="s">
        <v>234</v>
      </c>
      <c r="C24" s="126" t="s">
        <v>216</v>
      </c>
      <c r="D24" s="127">
        <v>1</v>
      </c>
      <c r="E24" s="118" t="s">
        <v>12</v>
      </c>
      <c r="F24" s="119"/>
      <c r="G24" s="113">
        <f t="shared" si="0"/>
        <v>0</v>
      </c>
      <c r="H24" s="113"/>
      <c r="I24" s="113">
        <f t="shared" si="1"/>
        <v>0</v>
      </c>
    </row>
    <row r="25" spans="1:9">
      <c r="A25" s="124"/>
      <c r="B25" s="196" t="s">
        <v>235</v>
      </c>
      <c r="C25" s="126" t="s">
        <v>217</v>
      </c>
      <c r="D25" s="127">
        <v>1</v>
      </c>
      <c r="E25" s="118" t="s">
        <v>12</v>
      </c>
      <c r="F25" s="119"/>
      <c r="G25" s="113">
        <f t="shared" si="0"/>
        <v>0</v>
      </c>
      <c r="H25" s="113"/>
      <c r="I25" s="113">
        <f t="shared" si="1"/>
        <v>0</v>
      </c>
    </row>
    <row r="26" spans="1:9">
      <c r="A26" s="124"/>
      <c r="B26" s="196" t="s">
        <v>236</v>
      </c>
      <c r="C26" s="126" t="s">
        <v>218</v>
      </c>
      <c r="D26" s="127">
        <v>1</v>
      </c>
      <c r="E26" s="118" t="s">
        <v>12</v>
      </c>
      <c r="F26" s="119"/>
      <c r="G26" s="113">
        <f t="shared" si="0"/>
        <v>0</v>
      </c>
      <c r="H26" s="113"/>
      <c r="I26" s="113">
        <f t="shared" si="1"/>
        <v>0</v>
      </c>
    </row>
    <row r="27" spans="1:9">
      <c r="A27" s="124"/>
      <c r="B27" s="196" t="s">
        <v>237</v>
      </c>
      <c r="C27" s="126" t="s">
        <v>238</v>
      </c>
      <c r="D27" s="127">
        <v>1</v>
      </c>
      <c r="E27" s="118" t="s">
        <v>12</v>
      </c>
      <c r="F27" s="119"/>
      <c r="G27" s="113">
        <f t="shared" si="0"/>
        <v>0</v>
      </c>
      <c r="H27" s="113"/>
      <c r="I27" s="113">
        <f t="shared" si="1"/>
        <v>0</v>
      </c>
    </row>
    <row r="28" spans="1:9">
      <c r="A28" s="115"/>
      <c r="B28" s="196" t="s">
        <v>239</v>
      </c>
      <c r="C28" s="128" t="s">
        <v>240</v>
      </c>
      <c r="D28" s="123">
        <v>1</v>
      </c>
      <c r="E28" s="118" t="s">
        <v>12</v>
      </c>
      <c r="F28" s="119"/>
      <c r="G28" s="119">
        <f t="shared" si="0"/>
        <v>0</v>
      </c>
      <c r="H28" s="119"/>
      <c r="I28" s="119">
        <f t="shared" si="1"/>
        <v>0</v>
      </c>
    </row>
    <row r="29" spans="1:9">
      <c r="A29" s="115"/>
      <c r="B29" s="196" t="s">
        <v>242</v>
      </c>
      <c r="C29" s="128" t="s">
        <v>117</v>
      </c>
      <c r="D29" s="123">
        <v>26</v>
      </c>
      <c r="E29" s="118" t="s">
        <v>12</v>
      </c>
      <c r="F29" s="119"/>
      <c r="G29" s="119">
        <f t="shared" si="0"/>
        <v>0</v>
      </c>
      <c r="H29" s="119"/>
      <c r="I29" s="119">
        <f t="shared" si="1"/>
        <v>0</v>
      </c>
    </row>
    <row r="30" spans="1:9">
      <c r="A30" s="115"/>
      <c r="B30" s="196" t="s">
        <v>243</v>
      </c>
      <c r="C30" s="128" t="s">
        <v>119</v>
      </c>
      <c r="D30" s="123">
        <v>26</v>
      </c>
      <c r="E30" s="118" t="s">
        <v>12</v>
      </c>
      <c r="F30" s="119"/>
      <c r="G30" s="119">
        <f t="shared" si="0"/>
        <v>0</v>
      </c>
      <c r="H30" s="119"/>
      <c r="I30" s="119">
        <f t="shared" si="1"/>
        <v>0</v>
      </c>
    </row>
    <row r="31" spans="1:9">
      <c r="A31" s="115"/>
      <c r="B31" s="196" t="s">
        <v>244</v>
      </c>
      <c r="C31" s="129" t="s">
        <v>314</v>
      </c>
      <c r="D31" s="123">
        <v>1</v>
      </c>
      <c r="E31" s="118" t="s">
        <v>12</v>
      </c>
      <c r="F31" s="119"/>
      <c r="G31" s="119">
        <f t="shared" si="0"/>
        <v>0</v>
      </c>
      <c r="H31" s="119"/>
      <c r="I31" s="119">
        <f t="shared" si="1"/>
        <v>0</v>
      </c>
    </row>
    <row r="32" spans="1:9">
      <c r="A32" s="115"/>
      <c r="B32" s="196" t="s">
        <v>245</v>
      </c>
      <c r="C32" s="129" t="s">
        <v>315</v>
      </c>
      <c r="D32" s="123">
        <v>1</v>
      </c>
      <c r="E32" s="118" t="s">
        <v>12</v>
      </c>
      <c r="F32" s="119"/>
      <c r="G32" s="119">
        <f t="shared" si="0"/>
        <v>0</v>
      </c>
      <c r="H32" s="119"/>
      <c r="I32" s="119">
        <f t="shared" si="1"/>
        <v>0</v>
      </c>
    </row>
    <row r="33" spans="1:9">
      <c r="A33" s="115"/>
      <c r="B33" s="196" t="s">
        <v>246</v>
      </c>
      <c r="C33" s="129" t="s">
        <v>118</v>
      </c>
      <c r="D33" s="123">
        <v>2</v>
      </c>
      <c r="E33" s="118" t="s">
        <v>12</v>
      </c>
      <c r="F33" s="119"/>
      <c r="G33" s="119">
        <f t="shared" si="0"/>
        <v>0</v>
      </c>
      <c r="H33" s="119"/>
      <c r="I33" s="119">
        <f t="shared" si="1"/>
        <v>0</v>
      </c>
    </row>
    <row r="34" spans="1:9">
      <c r="A34" s="108" t="s">
        <v>123</v>
      </c>
      <c r="B34" s="121"/>
      <c r="C34" s="129"/>
      <c r="D34" s="123"/>
      <c r="E34" s="118"/>
      <c r="F34" s="119"/>
      <c r="G34" s="119"/>
      <c r="H34" s="119"/>
      <c r="I34" s="119"/>
    </row>
    <row r="35" spans="1:9" ht="24">
      <c r="A35" s="115"/>
      <c r="B35" s="196" t="s">
        <v>307</v>
      </c>
      <c r="C35" s="142" t="s">
        <v>128</v>
      </c>
      <c r="D35" s="123">
        <v>4890</v>
      </c>
      <c r="E35" s="131" t="s">
        <v>11</v>
      </c>
      <c r="F35" s="119"/>
      <c r="G35" s="119">
        <f>D35*F35</f>
        <v>0</v>
      </c>
      <c r="H35" s="119"/>
      <c r="I35" s="119">
        <f>D35*H35</f>
        <v>0</v>
      </c>
    </row>
    <row r="36" spans="1:9" ht="24">
      <c r="A36" s="115"/>
      <c r="B36" s="196" t="s">
        <v>308</v>
      </c>
      <c r="C36" s="142" t="s">
        <v>53</v>
      </c>
      <c r="D36" s="123">
        <v>248</v>
      </c>
      <c r="E36" s="131" t="s">
        <v>11</v>
      </c>
      <c r="F36" s="119"/>
      <c r="G36" s="119">
        <f>D36*F36</f>
        <v>0</v>
      </c>
      <c r="H36" s="119"/>
      <c r="I36" s="119">
        <f>D36*H36</f>
        <v>0</v>
      </c>
    </row>
    <row r="37" spans="1:9" ht="24">
      <c r="A37" s="115"/>
      <c r="B37" s="196" t="s">
        <v>309</v>
      </c>
      <c r="C37" s="142" t="s">
        <v>55</v>
      </c>
      <c r="D37" s="123">
        <v>3624</v>
      </c>
      <c r="E37" s="131" t="s">
        <v>12</v>
      </c>
      <c r="F37" s="119"/>
      <c r="G37" s="119">
        <f>D37*F37</f>
        <v>0</v>
      </c>
      <c r="H37" s="119"/>
      <c r="I37" s="119">
        <f>D37*H37</f>
        <v>0</v>
      </c>
    </row>
    <row r="38" spans="1:9">
      <c r="A38" s="115"/>
      <c r="B38" s="196" t="s">
        <v>310</v>
      </c>
      <c r="C38" s="142" t="s">
        <v>120</v>
      </c>
      <c r="D38" s="123">
        <v>1450</v>
      </c>
      <c r="E38" s="131" t="s">
        <v>11</v>
      </c>
      <c r="F38" s="119"/>
      <c r="G38" s="119">
        <f>D38*F38</f>
        <v>0</v>
      </c>
      <c r="H38" s="119"/>
      <c r="I38" s="119">
        <f>D38*H38</f>
        <v>0</v>
      </c>
    </row>
    <row r="39" spans="1:9">
      <c r="A39" s="115"/>
      <c r="B39" s="196" t="s">
        <v>311</v>
      </c>
      <c r="C39" s="142" t="s">
        <v>134</v>
      </c>
      <c r="D39" s="123">
        <v>120</v>
      </c>
      <c r="E39" s="131" t="s">
        <v>11</v>
      </c>
      <c r="F39" s="119"/>
      <c r="G39" s="119">
        <f>D39*F39</f>
        <v>0</v>
      </c>
      <c r="H39" s="119"/>
      <c r="I39" s="119">
        <f>D39*H39</f>
        <v>0</v>
      </c>
    </row>
    <row r="40" spans="1:9" ht="24">
      <c r="A40" s="115"/>
      <c r="B40" s="196" t="s">
        <v>312</v>
      </c>
      <c r="C40" s="183" t="s">
        <v>54</v>
      </c>
      <c r="D40" s="123">
        <v>80</v>
      </c>
      <c r="E40" s="118" t="s">
        <v>11</v>
      </c>
      <c r="F40" s="119"/>
      <c r="G40" s="119">
        <f>D40*F40</f>
        <v>0</v>
      </c>
      <c r="H40" s="119"/>
      <c r="I40" s="119">
        <f>D40*H40</f>
        <v>0</v>
      </c>
    </row>
    <row r="41" spans="1:9">
      <c r="A41" s="108" t="s">
        <v>317</v>
      </c>
      <c r="B41" s="196"/>
      <c r="C41" s="183"/>
      <c r="D41" s="123"/>
      <c r="E41" s="118"/>
      <c r="F41" s="119"/>
      <c r="G41" s="119"/>
      <c r="H41" s="119"/>
      <c r="I41" s="119"/>
    </row>
    <row r="42" spans="1:9">
      <c r="A42" s="115"/>
      <c r="B42" s="196" t="s">
        <v>319</v>
      </c>
      <c r="C42" s="122" t="s">
        <v>269</v>
      </c>
      <c r="D42" s="127">
        <v>2800</v>
      </c>
      <c r="E42" s="118" t="s">
        <v>11</v>
      </c>
      <c r="F42" s="119"/>
      <c r="G42" s="113">
        <f>D42*F42</f>
        <v>0</v>
      </c>
      <c r="H42" s="119"/>
      <c r="I42" s="113">
        <f t="shared" ref="I42:I50" si="2">D42*H42</f>
        <v>0</v>
      </c>
    </row>
    <row r="43" spans="1:9">
      <c r="A43" s="115"/>
      <c r="B43" s="196" t="s">
        <v>320</v>
      </c>
      <c r="C43" s="126" t="s">
        <v>329</v>
      </c>
      <c r="D43" s="127">
        <v>450</v>
      </c>
      <c r="E43" s="118" t="s">
        <v>11</v>
      </c>
      <c r="F43" s="119"/>
      <c r="G43" s="113">
        <f>D43*F43</f>
        <v>0</v>
      </c>
      <c r="H43" s="119"/>
      <c r="I43" s="113">
        <f t="shared" si="2"/>
        <v>0</v>
      </c>
    </row>
    <row r="44" spans="1:9">
      <c r="A44" s="115"/>
      <c r="B44" s="196" t="s">
        <v>321</v>
      </c>
      <c r="C44" s="126" t="s">
        <v>284</v>
      </c>
      <c r="D44" s="127">
        <v>280</v>
      </c>
      <c r="E44" s="118" t="s">
        <v>11</v>
      </c>
      <c r="F44" s="119"/>
      <c r="G44" s="113">
        <f>D44*F44</f>
        <v>0</v>
      </c>
      <c r="H44" s="119"/>
      <c r="I44" s="113">
        <f t="shared" si="2"/>
        <v>0</v>
      </c>
    </row>
    <row r="45" spans="1:9">
      <c r="A45" s="115"/>
      <c r="B45" s="196" t="s">
        <v>322</v>
      </c>
      <c r="C45" s="142" t="s">
        <v>316</v>
      </c>
      <c r="D45" s="123">
        <v>1650</v>
      </c>
      <c r="E45" s="131" t="s">
        <v>11</v>
      </c>
      <c r="F45" s="119"/>
      <c r="G45" s="119">
        <v>0</v>
      </c>
      <c r="H45" s="119"/>
      <c r="I45" s="119">
        <f t="shared" si="2"/>
        <v>0</v>
      </c>
    </row>
    <row r="46" spans="1:9">
      <c r="A46" s="115"/>
      <c r="B46" s="196" t="s">
        <v>323</v>
      </c>
      <c r="C46" s="142" t="s">
        <v>129</v>
      </c>
      <c r="D46" s="123">
        <v>550</v>
      </c>
      <c r="E46" s="131" t="s">
        <v>12</v>
      </c>
      <c r="F46" s="119"/>
      <c r="G46" s="119">
        <v>0</v>
      </c>
      <c r="H46" s="119"/>
      <c r="I46" s="119">
        <f t="shared" si="2"/>
        <v>0</v>
      </c>
    </row>
    <row r="47" spans="1:9">
      <c r="A47" s="115"/>
      <c r="B47" s="196" t="s">
        <v>324</v>
      </c>
      <c r="C47" s="142" t="s">
        <v>43</v>
      </c>
      <c r="D47" s="123">
        <v>120</v>
      </c>
      <c r="E47" s="131" t="s">
        <v>14</v>
      </c>
      <c r="F47" s="119"/>
      <c r="G47" s="119">
        <v>0</v>
      </c>
      <c r="H47" s="119"/>
      <c r="I47" s="119">
        <f t="shared" si="2"/>
        <v>0</v>
      </c>
    </row>
    <row r="48" spans="1:9">
      <c r="A48" s="115"/>
      <c r="B48" s="196" t="s">
        <v>325</v>
      </c>
      <c r="C48" s="142" t="s">
        <v>303</v>
      </c>
      <c r="D48" s="123">
        <v>60</v>
      </c>
      <c r="E48" s="131" t="s">
        <v>14</v>
      </c>
      <c r="F48" s="119"/>
      <c r="G48" s="119">
        <f>D48*F48</f>
        <v>0</v>
      </c>
      <c r="H48" s="119"/>
      <c r="I48" s="119">
        <f t="shared" si="2"/>
        <v>0</v>
      </c>
    </row>
    <row r="49" spans="1:9">
      <c r="A49" s="115"/>
      <c r="B49" s="196" t="s">
        <v>326</v>
      </c>
      <c r="C49" s="142" t="s">
        <v>121</v>
      </c>
      <c r="D49" s="123">
        <v>36</v>
      </c>
      <c r="E49" s="131" t="s">
        <v>14</v>
      </c>
      <c r="F49" s="119"/>
      <c r="G49" s="119">
        <f>D49*F49</f>
        <v>0</v>
      </c>
      <c r="H49" s="119"/>
      <c r="I49" s="119">
        <f t="shared" si="2"/>
        <v>0</v>
      </c>
    </row>
    <row r="50" spans="1:9">
      <c r="A50" s="124"/>
      <c r="B50" s="196" t="s">
        <v>327</v>
      </c>
      <c r="C50" s="142" t="s">
        <v>285</v>
      </c>
      <c r="D50" s="123">
        <v>6</v>
      </c>
      <c r="E50" s="131" t="s">
        <v>56</v>
      </c>
      <c r="F50" s="119"/>
      <c r="G50" s="119">
        <f>D50*F50</f>
        <v>0</v>
      </c>
      <c r="H50" s="119"/>
      <c r="I50" s="119">
        <f t="shared" si="2"/>
        <v>0</v>
      </c>
    </row>
    <row r="51" spans="1:9">
      <c r="A51" s="115"/>
      <c r="B51" s="196" t="s">
        <v>328</v>
      </c>
      <c r="C51" s="142" t="s">
        <v>75</v>
      </c>
      <c r="D51" s="123">
        <v>1</v>
      </c>
      <c r="E51" s="131" t="s">
        <v>13</v>
      </c>
      <c r="F51" s="119"/>
      <c r="G51" s="119">
        <f>D51*F51</f>
        <v>0</v>
      </c>
      <c r="H51" s="119"/>
      <c r="I51" s="119">
        <f>D51*H51</f>
        <v>0</v>
      </c>
    </row>
    <row r="52" spans="1:9">
      <c r="A52" s="145"/>
      <c r="B52" s="146"/>
      <c r="C52" s="147"/>
      <c r="D52" s="148">
        <v>0</v>
      </c>
      <c r="E52" s="147"/>
      <c r="F52" s="149"/>
      <c r="G52" s="149"/>
      <c r="H52" s="149"/>
      <c r="I52" s="149"/>
    </row>
    <row r="53" spans="1:9">
      <c r="A53" s="150"/>
      <c r="B53" s="132"/>
      <c r="C53" s="133"/>
      <c r="D53" s="151" t="s">
        <v>67</v>
      </c>
      <c r="E53" s="134"/>
      <c r="F53" s="113"/>
      <c r="G53" s="114"/>
      <c r="H53" s="114"/>
      <c r="I53" s="114"/>
    </row>
    <row r="54" spans="1:9">
      <c r="A54" s="150"/>
      <c r="B54" s="152" t="s">
        <v>76</v>
      </c>
      <c r="C54" s="133"/>
      <c r="D54" s="151" t="s">
        <v>67</v>
      </c>
      <c r="E54" s="134"/>
      <c r="F54" s="153" t="s">
        <v>68</v>
      </c>
      <c r="G54" s="154">
        <f>SUM(G9:G53)</f>
        <v>0</v>
      </c>
      <c r="H54" s="153"/>
      <c r="I54" s="153"/>
    </row>
    <row r="55" spans="1:9">
      <c r="A55" s="150"/>
      <c r="B55" s="155"/>
      <c r="C55" s="156"/>
      <c r="D55" s="151" t="s">
        <v>67</v>
      </c>
      <c r="E55" s="134"/>
      <c r="F55" s="153" t="s">
        <v>69</v>
      </c>
      <c r="G55" s="154">
        <f>SUM(I9:I52)</f>
        <v>0</v>
      </c>
      <c r="H55" s="113"/>
      <c r="I55" s="157"/>
    </row>
    <row r="56" spans="1:9">
      <c r="A56" s="158"/>
      <c r="B56" s="159"/>
      <c r="C56" s="160"/>
      <c r="D56" s="151" t="s">
        <v>67</v>
      </c>
      <c r="E56" s="161"/>
      <c r="F56" s="161"/>
      <c r="G56" s="161"/>
      <c r="H56" s="158"/>
      <c r="I56" s="158"/>
    </row>
    <row r="57" spans="1:9" ht="18">
      <c r="A57" s="162"/>
      <c r="B57" s="163"/>
      <c r="C57" s="164" t="s">
        <v>77</v>
      </c>
      <c r="D57" s="165" t="s">
        <v>67</v>
      </c>
      <c r="E57" s="166"/>
      <c r="F57" s="205">
        <f>G54+G55</f>
        <v>0</v>
      </c>
      <c r="G57" s="205"/>
      <c r="H57" s="162"/>
      <c r="I57" s="162"/>
    </row>
    <row r="58" spans="1:9" ht="13.5" thickBot="1">
      <c r="A58" s="167"/>
      <c r="B58" s="168"/>
      <c r="C58" s="169"/>
      <c r="D58" s="170" t="s">
        <v>67</v>
      </c>
      <c r="E58" s="167"/>
      <c r="F58" s="167"/>
      <c r="G58" s="167"/>
      <c r="H58" s="167"/>
      <c r="I58" s="167"/>
    </row>
    <row r="59" spans="1:9">
      <c r="A59" s="171"/>
      <c r="B59" s="172"/>
      <c r="C59" s="171"/>
      <c r="D59" s="171"/>
      <c r="E59" s="171"/>
      <c r="F59" s="171"/>
      <c r="G59" s="171"/>
      <c r="H59" s="171"/>
      <c r="I59" s="171"/>
    </row>
    <row r="60" spans="1:9">
      <c r="B60" s="173"/>
      <c r="C60" s="71"/>
      <c r="D60" s="71"/>
    </row>
    <row r="62" spans="1:9">
      <c r="C62" s="174"/>
      <c r="D62" s="175"/>
      <c r="E62" s="176"/>
      <c r="F62" s="176"/>
    </row>
  </sheetData>
  <mergeCells count="1">
    <mergeCell ref="F57:G57"/>
  </mergeCells>
  <printOptions horizontalCentered="1"/>
  <pageMargins left="0.59055118110236227" right="0.39370078740157483" top="0.98425196850393704" bottom="0.59055118110236227" header="0.39370078740157483" footer="0.19685039370078741"/>
  <pageSetup paperSize="9" scale="59" orientation="landscape" r:id="rId1"/>
  <headerFoot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M59"/>
  <sheetViews>
    <sheetView zoomScaleNormal="100" zoomScaleSheetLayoutView="160" workbookViewId="0">
      <pane ySplit="5" topLeftCell="A18" activePane="bottomLeft" state="frozen"/>
      <selection activeCell="D50" sqref="D50"/>
      <selection pane="bottomLeft" activeCell="H23" sqref="H23"/>
    </sheetView>
  </sheetViews>
  <sheetFormatPr defaultRowHeight="12.75"/>
  <cols>
    <col min="1" max="1" width="3.7109375" style="71" customWidth="1"/>
    <col min="2" max="2" width="6" style="72" customWidth="1"/>
    <col min="3" max="3" width="75.7109375" style="177" customWidth="1"/>
    <col min="4" max="4" width="11.140625" style="178" customWidth="1"/>
    <col min="5" max="5" width="3.7109375" style="71" customWidth="1"/>
    <col min="6" max="6" width="14.14062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80" bestFit="1" customWidth="1"/>
    <col min="12" max="16384" width="9.140625" style="80"/>
  </cols>
  <sheetData>
    <row r="1" spans="1:9">
      <c r="C1" s="73"/>
      <c r="D1" s="74"/>
      <c r="E1" s="75"/>
      <c r="F1" s="76"/>
      <c r="G1" s="77"/>
      <c r="H1" s="78"/>
      <c r="I1" s="79"/>
    </row>
    <row r="2" spans="1:9" ht="15">
      <c r="A2" s="81" t="s">
        <v>181</v>
      </c>
      <c r="C2" s="82"/>
      <c r="D2" s="83" t="s">
        <v>67</v>
      </c>
      <c r="E2" s="76"/>
      <c r="F2" s="76"/>
      <c r="G2" s="76"/>
      <c r="H2" s="78"/>
      <c r="I2" s="84"/>
    </row>
    <row r="3" spans="1:9" ht="13.5" thickBot="1">
      <c r="C3" s="85"/>
      <c r="D3" s="83" t="s">
        <v>67</v>
      </c>
      <c r="E3" s="76"/>
      <c r="F3" s="76"/>
      <c r="G3" s="75"/>
      <c r="H3" s="78"/>
      <c r="I3" s="86"/>
    </row>
    <row r="4" spans="1:9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9">
      <c r="A5" s="94"/>
      <c r="B5" s="94" t="s">
        <v>70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9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9">
      <c r="A7" s="108" t="s">
        <v>78</v>
      </c>
      <c r="B7" s="109"/>
      <c r="C7" s="110"/>
      <c r="D7" s="111">
        <v>0</v>
      </c>
      <c r="E7" s="112"/>
      <c r="F7" s="113"/>
      <c r="G7" s="114"/>
      <c r="H7" s="113"/>
      <c r="I7" s="114"/>
    </row>
    <row r="8" spans="1:9" ht="36">
      <c r="A8" s="115"/>
      <c r="B8" s="197"/>
      <c r="C8" s="117" t="s">
        <v>79</v>
      </c>
      <c r="D8" s="111">
        <v>0</v>
      </c>
      <c r="E8" s="118"/>
      <c r="F8" s="119"/>
      <c r="G8" s="120"/>
      <c r="H8" s="119"/>
      <c r="I8" s="120"/>
    </row>
    <row r="9" spans="1:9">
      <c r="A9" s="115"/>
      <c r="B9" s="198" t="s">
        <v>219</v>
      </c>
      <c r="C9" s="122" t="s">
        <v>208</v>
      </c>
      <c r="D9" s="123">
        <f>D17*90</f>
        <v>49140</v>
      </c>
      <c r="E9" s="118" t="s">
        <v>11</v>
      </c>
      <c r="F9" s="119"/>
      <c r="G9" s="119">
        <f t="shared" ref="G9:G37" si="0">D9*F9</f>
        <v>0</v>
      </c>
      <c r="H9" s="119"/>
      <c r="I9" s="119">
        <f t="shared" ref="I9:I37" si="1">D9*H9</f>
        <v>0</v>
      </c>
    </row>
    <row r="10" spans="1:9">
      <c r="A10" s="115"/>
      <c r="B10" s="198" t="s">
        <v>220</v>
      </c>
      <c r="C10" s="122" t="s">
        <v>207</v>
      </c>
      <c r="D10" s="123">
        <f>D16*70</f>
        <v>16800</v>
      </c>
      <c r="E10" s="118" t="s">
        <v>11</v>
      </c>
      <c r="F10" s="119"/>
      <c r="G10" s="119">
        <f>D10*F10</f>
        <v>0</v>
      </c>
      <c r="H10" s="119"/>
      <c r="I10" s="119">
        <f>D10*H10</f>
        <v>0</v>
      </c>
    </row>
    <row r="11" spans="1:9">
      <c r="A11" s="115"/>
      <c r="B11" s="198" t="s">
        <v>221</v>
      </c>
      <c r="C11" s="122" t="s">
        <v>80</v>
      </c>
      <c r="D11" s="123">
        <v>56</v>
      </c>
      <c r="E11" s="118" t="s">
        <v>12</v>
      </c>
      <c r="F11" s="119"/>
      <c r="G11" s="119">
        <f t="shared" si="0"/>
        <v>0</v>
      </c>
      <c r="H11" s="119"/>
      <c r="I11" s="119">
        <f t="shared" si="1"/>
        <v>0</v>
      </c>
    </row>
    <row r="12" spans="1:9">
      <c r="A12" s="115"/>
      <c r="B12" s="198" t="s">
        <v>222</v>
      </c>
      <c r="C12" s="122" t="s">
        <v>81</v>
      </c>
      <c r="D12" s="123">
        <v>500</v>
      </c>
      <c r="E12" s="118" t="s">
        <v>12</v>
      </c>
      <c r="F12" s="119"/>
      <c r="G12" s="119">
        <f t="shared" si="0"/>
        <v>0</v>
      </c>
      <c r="H12" s="119"/>
      <c r="I12" s="119">
        <f t="shared" si="1"/>
        <v>0</v>
      </c>
    </row>
    <row r="13" spans="1:9">
      <c r="A13" s="115"/>
      <c r="B13" s="198" t="s">
        <v>223</v>
      </c>
      <c r="C13" s="122" t="s">
        <v>82</v>
      </c>
      <c r="D13" s="123">
        <v>500</v>
      </c>
      <c r="E13" s="118" t="s">
        <v>12</v>
      </c>
      <c r="F13" s="119"/>
      <c r="G13" s="119">
        <f t="shared" si="0"/>
        <v>0</v>
      </c>
      <c r="H13" s="119"/>
      <c r="I13" s="119">
        <f t="shared" si="1"/>
        <v>0</v>
      </c>
    </row>
    <row r="14" spans="1:9">
      <c r="A14" s="115"/>
      <c r="B14" s="198" t="s">
        <v>224</v>
      </c>
      <c r="C14" s="122" t="s">
        <v>83</v>
      </c>
      <c r="D14" s="123">
        <v>750</v>
      </c>
      <c r="E14" s="118" t="s">
        <v>12</v>
      </c>
      <c r="F14" s="119"/>
      <c r="G14" s="119">
        <f t="shared" si="0"/>
        <v>0</v>
      </c>
      <c r="H14" s="119"/>
      <c r="I14" s="119">
        <f t="shared" si="1"/>
        <v>0</v>
      </c>
    </row>
    <row r="15" spans="1:9">
      <c r="A15" s="115"/>
      <c r="B15" s="198" t="s">
        <v>225</v>
      </c>
      <c r="C15" s="122" t="s">
        <v>84</v>
      </c>
      <c r="D15" s="123">
        <v>250</v>
      </c>
      <c r="E15" s="118" t="s">
        <v>12</v>
      </c>
      <c r="F15" s="119"/>
      <c r="G15" s="119">
        <f t="shared" si="0"/>
        <v>0</v>
      </c>
      <c r="H15" s="119"/>
      <c r="I15" s="119">
        <f t="shared" si="1"/>
        <v>0</v>
      </c>
    </row>
    <row r="16" spans="1:9">
      <c r="A16" s="124"/>
      <c r="B16" s="198" t="s">
        <v>226</v>
      </c>
      <c r="C16" s="126" t="s">
        <v>201</v>
      </c>
      <c r="D16" s="127">
        <v>240</v>
      </c>
      <c r="E16" s="112" t="s">
        <v>12</v>
      </c>
      <c r="F16" s="113"/>
      <c r="G16" s="113">
        <f t="shared" si="0"/>
        <v>0</v>
      </c>
      <c r="H16" s="113"/>
      <c r="I16" s="113">
        <f t="shared" si="1"/>
        <v>0</v>
      </c>
    </row>
    <row r="17" spans="1:9">
      <c r="A17" s="124"/>
      <c r="B17" s="198" t="s">
        <v>227</v>
      </c>
      <c r="C17" s="126" t="s">
        <v>202</v>
      </c>
      <c r="D17" s="127">
        <v>546</v>
      </c>
      <c r="E17" s="112" t="s">
        <v>12</v>
      </c>
      <c r="F17" s="113"/>
      <c r="G17" s="113">
        <f t="shared" si="0"/>
        <v>0</v>
      </c>
      <c r="H17" s="113"/>
      <c r="I17" s="113">
        <f t="shared" si="1"/>
        <v>0</v>
      </c>
    </row>
    <row r="18" spans="1:9">
      <c r="A18" s="115"/>
      <c r="B18" s="198" t="s">
        <v>228</v>
      </c>
      <c r="C18" s="128" t="s">
        <v>203</v>
      </c>
      <c r="D18" s="123">
        <v>400</v>
      </c>
      <c r="E18" s="118" t="s">
        <v>11</v>
      </c>
      <c r="F18" s="119"/>
      <c r="G18" s="113">
        <f t="shared" si="0"/>
        <v>0</v>
      </c>
      <c r="H18" s="119"/>
      <c r="I18" s="119">
        <f t="shared" si="1"/>
        <v>0</v>
      </c>
    </row>
    <row r="19" spans="1:9">
      <c r="A19" s="115"/>
      <c r="B19" s="198" t="s">
        <v>229</v>
      </c>
      <c r="C19" s="128" t="s">
        <v>204</v>
      </c>
      <c r="D19" s="123">
        <v>1</v>
      </c>
      <c r="E19" s="118" t="s">
        <v>12</v>
      </c>
      <c r="F19" s="119"/>
      <c r="G19" s="119">
        <f t="shared" si="0"/>
        <v>0</v>
      </c>
      <c r="H19" s="119"/>
      <c r="I19" s="119">
        <f t="shared" si="1"/>
        <v>0</v>
      </c>
    </row>
    <row r="20" spans="1:9">
      <c r="A20" s="115"/>
      <c r="B20" s="198" t="s">
        <v>230</v>
      </c>
      <c r="C20" s="128" t="s">
        <v>85</v>
      </c>
      <c r="D20" s="123">
        <v>1</v>
      </c>
      <c r="E20" s="118" t="s">
        <v>12</v>
      </c>
      <c r="F20" s="119"/>
      <c r="G20" s="119">
        <f t="shared" si="0"/>
        <v>0</v>
      </c>
      <c r="H20" s="119"/>
      <c r="I20" s="119">
        <f t="shared" si="1"/>
        <v>0</v>
      </c>
    </row>
    <row r="21" spans="1:9">
      <c r="A21" s="115"/>
      <c r="B21" s="198" t="s">
        <v>231</v>
      </c>
      <c r="C21" s="129" t="s">
        <v>86</v>
      </c>
      <c r="D21" s="123">
        <v>1</v>
      </c>
      <c r="E21" s="118" t="s">
        <v>12</v>
      </c>
      <c r="F21" s="119"/>
      <c r="G21" s="119">
        <f t="shared" si="0"/>
        <v>0</v>
      </c>
      <c r="H21" s="119"/>
      <c r="I21" s="119">
        <f t="shared" si="1"/>
        <v>0</v>
      </c>
    </row>
    <row r="22" spans="1:9">
      <c r="A22" s="115"/>
      <c r="B22" s="198" t="s">
        <v>232</v>
      </c>
      <c r="C22" s="129" t="s">
        <v>87</v>
      </c>
      <c r="D22" s="123">
        <v>8</v>
      </c>
      <c r="E22" s="118" t="s">
        <v>12</v>
      </c>
      <c r="F22" s="119"/>
      <c r="G22" s="119">
        <f t="shared" si="0"/>
        <v>0</v>
      </c>
      <c r="H22" s="119"/>
      <c r="I22" s="119">
        <f t="shared" si="1"/>
        <v>0</v>
      </c>
    </row>
    <row r="23" spans="1:9">
      <c r="A23" s="115"/>
      <c r="B23" s="198" t="s">
        <v>233</v>
      </c>
      <c r="C23" s="129" t="s">
        <v>108</v>
      </c>
      <c r="D23" s="123">
        <v>8</v>
      </c>
      <c r="E23" s="118" t="s">
        <v>12</v>
      </c>
      <c r="F23" s="119"/>
      <c r="G23" s="119">
        <f t="shared" si="0"/>
        <v>0</v>
      </c>
      <c r="H23" s="119"/>
      <c r="I23" s="119">
        <f t="shared" si="1"/>
        <v>0</v>
      </c>
    </row>
    <row r="24" spans="1:9">
      <c r="A24" s="115"/>
      <c r="B24" s="198" t="s">
        <v>234</v>
      </c>
      <c r="C24" s="129" t="s">
        <v>88</v>
      </c>
      <c r="D24" s="123">
        <v>8</v>
      </c>
      <c r="E24" s="118" t="s">
        <v>12</v>
      </c>
      <c r="F24" s="119"/>
      <c r="G24" s="119">
        <f t="shared" si="0"/>
        <v>0</v>
      </c>
      <c r="H24" s="119"/>
      <c r="I24" s="119">
        <f t="shared" si="1"/>
        <v>0</v>
      </c>
    </row>
    <row r="25" spans="1:9">
      <c r="A25" s="115"/>
      <c r="B25" s="198" t="s">
        <v>235</v>
      </c>
      <c r="C25" s="142" t="s">
        <v>89</v>
      </c>
      <c r="D25" s="123">
        <v>8</v>
      </c>
      <c r="E25" s="118" t="s">
        <v>12</v>
      </c>
      <c r="F25" s="119"/>
      <c r="G25" s="119">
        <f t="shared" si="0"/>
        <v>0</v>
      </c>
      <c r="H25" s="119"/>
      <c r="I25" s="119">
        <f t="shared" si="1"/>
        <v>0</v>
      </c>
    </row>
    <row r="26" spans="1:9">
      <c r="A26" s="115"/>
      <c r="B26" s="198" t="s">
        <v>236</v>
      </c>
      <c r="C26" s="129" t="s">
        <v>90</v>
      </c>
      <c r="D26" s="123">
        <v>10</v>
      </c>
      <c r="E26" s="118" t="s">
        <v>12</v>
      </c>
      <c r="F26" s="119"/>
      <c r="G26" s="119">
        <f t="shared" si="0"/>
        <v>0</v>
      </c>
      <c r="H26" s="119"/>
      <c r="I26" s="119">
        <f t="shared" si="1"/>
        <v>0</v>
      </c>
    </row>
    <row r="27" spans="1:9">
      <c r="A27" s="115"/>
      <c r="B27" s="198" t="s">
        <v>237</v>
      </c>
      <c r="C27" s="187" t="s">
        <v>126</v>
      </c>
      <c r="D27" s="123">
        <v>8</v>
      </c>
      <c r="E27" s="118" t="s">
        <v>12</v>
      </c>
      <c r="F27" s="119"/>
      <c r="G27" s="119">
        <f t="shared" si="0"/>
        <v>0</v>
      </c>
      <c r="H27" s="119"/>
      <c r="I27" s="119">
        <f t="shared" si="1"/>
        <v>0</v>
      </c>
    </row>
    <row r="28" spans="1:9">
      <c r="A28" s="115"/>
      <c r="B28" s="198" t="s">
        <v>239</v>
      </c>
      <c r="C28" s="135" t="s">
        <v>124</v>
      </c>
      <c r="D28" s="188">
        <v>1092</v>
      </c>
      <c r="E28" s="131" t="s">
        <v>11</v>
      </c>
      <c r="F28" s="119"/>
      <c r="G28" s="119">
        <f t="shared" si="0"/>
        <v>0</v>
      </c>
      <c r="H28" s="119"/>
      <c r="I28" s="119">
        <f t="shared" si="1"/>
        <v>0</v>
      </c>
    </row>
    <row r="29" spans="1:9">
      <c r="A29" s="115"/>
      <c r="B29" s="198" t="s">
        <v>242</v>
      </c>
      <c r="C29" s="135" t="s">
        <v>125</v>
      </c>
      <c r="D29" s="123">
        <f>264+258+356+360</f>
        <v>1238</v>
      </c>
      <c r="E29" s="118" t="s">
        <v>12</v>
      </c>
      <c r="F29" s="119"/>
      <c r="G29" s="119">
        <f t="shared" si="0"/>
        <v>0</v>
      </c>
      <c r="H29" s="119"/>
      <c r="I29" s="119">
        <f t="shared" si="1"/>
        <v>0</v>
      </c>
    </row>
    <row r="30" spans="1:9">
      <c r="A30" s="115"/>
      <c r="B30" s="198" t="s">
        <v>243</v>
      </c>
      <c r="C30" s="135" t="s">
        <v>205</v>
      </c>
      <c r="D30" s="123">
        <v>240</v>
      </c>
      <c r="E30" s="118" t="s">
        <v>12</v>
      </c>
      <c r="F30" s="119"/>
      <c r="G30" s="119">
        <f>D30*F30</f>
        <v>0</v>
      </c>
      <c r="H30" s="119"/>
      <c r="I30" s="119">
        <f>D30*H30</f>
        <v>0</v>
      </c>
    </row>
    <row r="31" spans="1:9">
      <c r="A31" s="115"/>
      <c r="B31" s="198" t="s">
        <v>244</v>
      </c>
      <c r="C31" s="135" t="s">
        <v>91</v>
      </c>
      <c r="D31" s="123">
        <v>1240</v>
      </c>
      <c r="E31" s="118" t="s">
        <v>12</v>
      </c>
      <c r="F31" s="119"/>
      <c r="G31" s="119">
        <f t="shared" si="0"/>
        <v>0</v>
      </c>
      <c r="H31" s="119"/>
      <c r="I31" s="119">
        <f t="shared" si="1"/>
        <v>0</v>
      </c>
    </row>
    <row r="32" spans="1:9">
      <c r="A32" s="115"/>
      <c r="B32" s="198" t="s">
        <v>245</v>
      </c>
      <c r="C32" s="135" t="s">
        <v>92</v>
      </c>
      <c r="D32" s="123">
        <v>1238</v>
      </c>
      <c r="E32" s="118" t="s">
        <v>12</v>
      </c>
      <c r="F32" s="119"/>
      <c r="G32" s="119">
        <f t="shared" si="0"/>
        <v>0</v>
      </c>
      <c r="H32" s="119"/>
      <c r="I32" s="119">
        <f t="shared" si="1"/>
        <v>0</v>
      </c>
    </row>
    <row r="33" spans="1:13">
      <c r="A33" s="115"/>
      <c r="B33" s="198" t="s">
        <v>246</v>
      </c>
      <c r="C33" s="135" t="s">
        <v>93</v>
      </c>
      <c r="D33" s="123">
        <v>1240</v>
      </c>
      <c r="E33" s="118" t="s">
        <v>59</v>
      </c>
      <c r="F33" s="119"/>
      <c r="G33" s="119">
        <f t="shared" si="0"/>
        <v>0</v>
      </c>
      <c r="H33" s="119"/>
      <c r="I33" s="119">
        <f t="shared" si="1"/>
        <v>0</v>
      </c>
    </row>
    <row r="34" spans="1:13" ht="24">
      <c r="A34" s="115"/>
      <c r="B34" s="198" t="s">
        <v>268</v>
      </c>
      <c r="C34" s="189" t="s">
        <v>109</v>
      </c>
      <c r="D34" s="123">
        <v>8</v>
      </c>
      <c r="E34" s="118" t="s">
        <v>12</v>
      </c>
      <c r="F34" s="119"/>
      <c r="G34" s="119">
        <f t="shared" si="0"/>
        <v>0</v>
      </c>
      <c r="H34" s="119"/>
      <c r="I34" s="119">
        <f t="shared" si="1"/>
        <v>0</v>
      </c>
    </row>
    <row r="35" spans="1:13">
      <c r="A35" s="115"/>
      <c r="B35" s="198" t="s">
        <v>274</v>
      </c>
      <c r="C35" s="118" t="s">
        <v>94</v>
      </c>
      <c r="D35" s="123">
        <v>8</v>
      </c>
      <c r="E35" s="118" t="s">
        <v>95</v>
      </c>
      <c r="F35" s="119"/>
      <c r="G35" s="119">
        <f t="shared" si="0"/>
        <v>0</v>
      </c>
      <c r="H35" s="119"/>
      <c r="I35" s="119">
        <f t="shared" si="1"/>
        <v>0</v>
      </c>
    </row>
    <row r="36" spans="1:13" s="71" customFormat="1">
      <c r="A36" s="136"/>
      <c r="B36" s="198" t="s">
        <v>275</v>
      </c>
      <c r="C36" s="142" t="s">
        <v>96</v>
      </c>
      <c r="D36" s="144">
        <v>24</v>
      </c>
      <c r="E36" s="138" t="s">
        <v>14</v>
      </c>
      <c r="F36" s="119"/>
      <c r="G36" s="119">
        <f t="shared" si="0"/>
        <v>0</v>
      </c>
      <c r="H36" s="119"/>
      <c r="I36" s="119">
        <f t="shared" si="1"/>
        <v>0</v>
      </c>
      <c r="K36" s="80"/>
      <c r="L36" s="80"/>
      <c r="M36" s="80"/>
    </row>
    <row r="37" spans="1:13" s="71" customFormat="1">
      <c r="A37" s="136"/>
      <c r="B37" s="198" t="s">
        <v>276</v>
      </c>
      <c r="C37" s="142" t="s">
        <v>97</v>
      </c>
      <c r="D37" s="144">
        <v>12</v>
      </c>
      <c r="E37" s="131" t="s">
        <v>14</v>
      </c>
      <c r="F37" s="119"/>
      <c r="G37" s="119">
        <f t="shared" si="0"/>
        <v>0</v>
      </c>
      <c r="H37" s="119"/>
      <c r="I37" s="119">
        <f t="shared" si="1"/>
        <v>0</v>
      </c>
      <c r="K37" s="80"/>
      <c r="L37" s="80"/>
      <c r="M37" s="80"/>
    </row>
    <row r="38" spans="1:13">
      <c r="B38" s="198" t="s">
        <v>277</v>
      </c>
      <c r="C38" s="141" t="s">
        <v>98</v>
      </c>
      <c r="D38" s="127">
        <v>4</v>
      </c>
      <c r="E38" s="134" t="s">
        <v>12</v>
      </c>
      <c r="F38" s="113"/>
      <c r="G38" s="113">
        <f t="shared" ref="G38:G46" si="2">D38*F38</f>
        <v>0</v>
      </c>
      <c r="H38" s="113"/>
      <c r="I38" s="113">
        <f t="shared" ref="I38:I48" si="3">D38*H38</f>
        <v>0</v>
      </c>
    </row>
    <row r="39" spans="1:13">
      <c r="A39" s="124"/>
      <c r="B39" s="198" t="s">
        <v>278</v>
      </c>
      <c r="C39" s="142" t="s">
        <v>99</v>
      </c>
      <c r="D39" s="123">
        <v>4</v>
      </c>
      <c r="E39" s="131" t="s">
        <v>12</v>
      </c>
      <c r="F39" s="119"/>
      <c r="G39" s="119">
        <f t="shared" si="2"/>
        <v>0</v>
      </c>
      <c r="H39" s="119"/>
      <c r="I39" s="119">
        <f t="shared" si="3"/>
        <v>0</v>
      </c>
    </row>
    <row r="40" spans="1:13">
      <c r="A40" s="115"/>
      <c r="B40" s="198" t="s">
        <v>279</v>
      </c>
      <c r="C40" s="142" t="s">
        <v>100</v>
      </c>
      <c r="D40" s="123">
        <v>8</v>
      </c>
      <c r="E40" s="131" t="s">
        <v>12</v>
      </c>
      <c r="F40" s="119"/>
      <c r="G40" s="119">
        <f t="shared" si="2"/>
        <v>0</v>
      </c>
      <c r="H40" s="119"/>
      <c r="I40" s="119">
        <f t="shared" si="3"/>
        <v>0</v>
      </c>
    </row>
    <row r="41" spans="1:13">
      <c r="A41" s="115"/>
      <c r="B41" s="198" t="s">
        <v>334</v>
      </c>
      <c r="C41" s="142" t="s">
        <v>101</v>
      </c>
      <c r="D41" s="123">
        <v>0</v>
      </c>
      <c r="E41" s="131" t="s">
        <v>12</v>
      </c>
      <c r="F41" s="119"/>
      <c r="G41" s="119">
        <f t="shared" si="2"/>
        <v>0</v>
      </c>
      <c r="H41" s="119"/>
      <c r="I41" s="119">
        <f t="shared" si="3"/>
        <v>0</v>
      </c>
    </row>
    <row r="42" spans="1:13">
      <c r="A42" s="115"/>
      <c r="B42" s="198" t="s">
        <v>335</v>
      </c>
      <c r="C42" s="142" t="s">
        <v>102</v>
      </c>
      <c r="D42" s="123">
        <v>4</v>
      </c>
      <c r="E42" s="131" t="s">
        <v>12</v>
      </c>
      <c r="F42" s="119"/>
      <c r="G42" s="119">
        <f t="shared" si="2"/>
        <v>0</v>
      </c>
      <c r="H42" s="119"/>
      <c r="I42" s="119">
        <f t="shared" si="3"/>
        <v>0</v>
      </c>
    </row>
    <row r="43" spans="1:13">
      <c r="A43" s="115"/>
      <c r="B43" s="198" t="s">
        <v>336</v>
      </c>
      <c r="C43" s="142" t="s">
        <v>103</v>
      </c>
      <c r="D43" s="123">
        <v>40</v>
      </c>
      <c r="E43" s="131" t="s">
        <v>12</v>
      </c>
      <c r="F43" s="119"/>
      <c r="G43" s="119">
        <f t="shared" si="2"/>
        <v>0</v>
      </c>
      <c r="H43" s="119"/>
      <c r="I43" s="119">
        <f t="shared" si="3"/>
        <v>0</v>
      </c>
    </row>
    <row r="44" spans="1:13">
      <c r="A44" s="115"/>
      <c r="B44" s="198" t="s">
        <v>337</v>
      </c>
      <c r="C44" s="142" t="s">
        <v>104</v>
      </c>
      <c r="D44" s="123">
        <v>30</v>
      </c>
      <c r="E44" s="131" t="s">
        <v>12</v>
      </c>
      <c r="F44" s="119"/>
      <c r="G44" s="119">
        <f t="shared" si="2"/>
        <v>0</v>
      </c>
      <c r="H44" s="119"/>
      <c r="I44" s="119">
        <f t="shared" si="3"/>
        <v>0</v>
      </c>
    </row>
    <row r="45" spans="1:13">
      <c r="A45" s="115"/>
      <c r="B45" s="198" t="s">
        <v>338</v>
      </c>
      <c r="C45" s="142" t="s">
        <v>105</v>
      </c>
      <c r="D45" s="123">
        <v>40</v>
      </c>
      <c r="E45" s="131" t="s">
        <v>12</v>
      </c>
      <c r="F45" s="119"/>
      <c r="G45" s="119">
        <f t="shared" si="2"/>
        <v>0</v>
      </c>
      <c r="H45" s="119"/>
      <c r="I45" s="119">
        <f t="shared" si="3"/>
        <v>0</v>
      </c>
    </row>
    <row r="46" spans="1:13">
      <c r="A46" s="115"/>
      <c r="B46" s="198" t="s">
        <v>340</v>
      </c>
      <c r="C46" s="142" t="s">
        <v>106</v>
      </c>
      <c r="D46" s="144">
        <v>8</v>
      </c>
      <c r="E46" s="138" t="s">
        <v>12</v>
      </c>
      <c r="F46" s="119"/>
      <c r="G46" s="119">
        <f t="shared" si="2"/>
        <v>0</v>
      </c>
      <c r="H46" s="119"/>
      <c r="I46" s="119">
        <f t="shared" si="3"/>
        <v>0</v>
      </c>
    </row>
    <row r="47" spans="1:13">
      <c r="A47" s="115"/>
      <c r="B47" s="198" t="s">
        <v>341</v>
      </c>
      <c r="C47" s="130" t="s">
        <v>206</v>
      </c>
      <c r="D47" s="144">
        <v>80</v>
      </c>
      <c r="E47" s="138" t="s">
        <v>14</v>
      </c>
      <c r="F47" s="119"/>
      <c r="G47" s="119">
        <v>0</v>
      </c>
      <c r="H47" s="119"/>
      <c r="I47" s="119">
        <f t="shared" si="3"/>
        <v>0</v>
      </c>
    </row>
    <row r="48" spans="1:13">
      <c r="A48" s="179"/>
      <c r="B48" s="198" t="s">
        <v>345</v>
      </c>
      <c r="C48" s="142" t="s">
        <v>75</v>
      </c>
      <c r="D48" s="123">
        <v>1</v>
      </c>
      <c r="E48" s="131" t="s">
        <v>13</v>
      </c>
      <c r="F48" s="119"/>
      <c r="G48" s="119">
        <f>D48*F48</f>
        <v>0</v>
      </c>
      <c r="H48" s="119"/>
      <c r="I48" s="119">
        <f t="shared" si="3"/>
        <v>0</v>
      </c>
    </row>
    <row r="49" spans="1:9">
      <c r="A49" s="185"/>
      <c r="B49" s="186"/>
      <c r="C49" s="147"/>
      <c r="D49" s="148">
        <v>0</v>
      </c>
      <c r="E49" s="147"/>
      <c r="F49" s="149"/>
      <c r="G49" s="149"/>
      <c r="H49" s="149"/>
      <c r="I49" s="149"/>
    </row>
    <row r="50" spans="1:9">
      <c r="A50" s="133"/>
      <c r="B50" s="133"/>
      <c r="C50" s="133"/>
      <c r="D50" s="151" t="s">
        <v>67</v>
      </c>
      <c r="E50" s="134"/>
      <c r="F50" s="113"/>
      <c r="G50" s="114"/>
      <c r="H50" s="114"/>
      <c r="I50" s="114"/>
    </row>
    <row r="51" spans="1:9">
      <c r="A51" s="180"/>
      <c r="B51" s="180"/>
      <c r="C51" s="180" t="s">
        <v>107</v>
      </c>
      <c r="D51" s="151" t="s">
        <v>67</v>
      </c>
      <c r="E51" s="134"/>
      <c r="F51" s="153" t="s">
        <v>68</v>
      </c>
      <c r="G51" s="154">
        <f>SUM(G6:G50)</f>
        <v>0</v>
      </c>
      <c r="H51" s="153"/>
      <c r="I51" s="153"/>
    </row>
    <row r="52" spans="1:9">
      <c r="A52" s="181"/>
      <c r="B52" s="181"/>
      <c r="C52" s="181"/>
      <c r="D52" s="151" t="s">
        <v>67</v>
      </c>
      <c r="E52" s="134"/>
      <c r="F52" s="153" t="s">
        <v>69</v>
      </c>
      <c r="G52" s="154">
        <f>SUM(I6:I50)</f>
        <v>0</v>
      </c>
      <c r="H52" s="113"/>
      <c r="I52" s="157"/>
    </row>
    <row r="53" spans="1:9">
      <c r="A53" s="160"/>
      <c r="B53" s="160"/>
      <c r="C53" s="160"/>
      <c r="D53" s="151" t="s">
        <v>67</v>
      </c>
      <c r="E53" s="161"/>
      <c r="F53" s="161"/>
      <c r="G53" s="161"/>
      <c r="H53" s="158"/>
      <c r="I53" s="158"/>
    </row>
    <row r="54" spans="1:9" ht="18">
      <c r="A54" s="164"/>
      <c r="B54" s="164"/>
      <c r="C54" s="164" t="s">
        <v>77</v>
      </c>
      <c r="D54" s="165" t="s">
        <v>67</v>
      </c>
      <c r="E54" s="166"/>
      <c r="F54" s="184">
        <f>G51+G52</f>
        <v>0</v>
      </c>
      <c r="G54" s="184"/>
      <c r="H54" s="162"/>
      <c r="I54" s="162"/>
    </row>
    <row r="55" spans="1:9" ht="13.5" thickBot="1">
      <c r="A55" s="169"/>
      <c r="B55" s="169"/>
      <c r="C55" s="169"/>
      <c r="D55" s="170" t="s">
        <v>67</v>
      </c>
      <c r="E55" s="167"/>
      <c r="F55" s="167"/>
      <c r="G55" s="167"/>
      <c r="H55" s="167"/>
      <c r="I55" s="167"/>
    </row>
    <row r="56" spans="1:9">
      <c r="A56" s="158"/>
      <c r="B56" s="159"/>
      <c r="C56" s="171"/>
      <c r="D56" s="171"/>
      <c r="E56" s="171"/>
      <c r="F56" s="171"/>
      <c r="G56" s="171"/>
      <c r="H56" s="171"/>
      <c r="I56" s="171"/>
    </row>
    <row r="57" spans="1:9">
      <c r="A57" s="171"/>
      <c r="B57" s="172"/>
      <c r="C57" s="71"/>
      <c r="D57" s="71"/>
    </row>
    <row r="58" spans="1:9">
      <c r="B58" s="173"/>
    </row>
    <row r="59" spans="1:9">
      <c r="C59" s="174"/>
      <c r="D59" s="175"/>
      <c r="E59" s="176"/>
      <c r="F59" s="176"/>
    </row>
  </sheetData>
  <printOptions horizontalCentered="1"/>
  <pageMargins left="0.59055118110236227" right="0.39370078740157483" top="0.98425196850393704" bottom="0.59055118110236227" header="0.39370078740157483" footer="0.19685039370078741"/>
  <pageSetup paperSize="9" scale="62" orientation="landscape" r:id="rId1"/>
  <headerFooter>
    <oddFooter>Stránka &amp;P</oddFooter>
  </headerFooter>
  <rowBreaks count="2" manualBreakCount="2">
    <brk id="38" max="13" man="1"/>
    <brk id="55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zoomScaleNormal="100" zoomScaleSheetLayoutView="160" workbookViewId="0">
      <pane ySplit="5" topLeftCell="A6" activePane="bottomLeft" state="frozen"/>
      <selection activeCell="D50" sqref="D50"/>
      <selection pane="bottomLeft" activeCell="K31" sqref="K31"/>
    </sheetView>
  </sheetViews>
  <sheetFormatPr defaultRowHeight="12.75"/>
  <cols>
    <col min="1" max="1" width="3.7109375" style="71" customWidth="1"/>
    <col min="2" max="2" width="7.5703125" style="72" customWidth="1"/>
    <col min="3" max="3" width="75.7109375" style="177" customWidth="1"/>
    <col min="4" max="4" width="11.140625" style="178" customWidth="1"/>
    <col min="5" max="5" width="3.7109375" style="71" customWidth="1"/>
    <col min="6" max="6" width="14.2851562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80" bestFit="1" customWidth="1"/>
    <col min="12" max="16384" width="9.140625" style="80"/>
  </cols>
  <sheetData>
    <row r="1" spans="1:9">
      <c r="C1" s="73"/>
      <c r="D1" s="74"/>
      <c r="E1" s="75"/>
      <c r="F1" s="76"/>
      <c r="G1" s="77"/>
      <c r="H1" s="78"/>
      <c r="I1" s="79"/>
    </row>
    <row r="2" spans="1:9" ht="15">
      <c r="A2" s="81" t="s">
        <v>182</v>
      </c>
      <c r="C2" s="82"/>
      <c r="D2" s="83" t="s">
        <v>67</v>
      </c>
      <c r="E2" s="76"/>
      <c r="F2" s="76"/>
      <c r="G2" s="76"/>
      <c r="H2" s="78"/>
      <c r="I2" s="84"/>
    </row>
    <row r="3" spans="1:9" ht="13.5" thickBot="1">
      <c r="C3" s="85"/>
      <c r="D3" s="83" t="s">
        <v>67</v>
      </c>
      <c r="E3" s="76"/>
      <c r="F3" s="76"/>
      <c r="G3" s="75"/>
      <c r="H3" s="78"/>
      <c r="I3" s="86"/>
    </row>
    <row r="4" spans="1:9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9">
      <c r="A5" s="94"/>
      <c r="B5" s="94" t="s">
        <v>70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9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9">
      <c r="A7" s="108" t="s">
        <v>150</v>
      </c>
      <c r="B7" s="109"/>
      <c r="C7" s="110"/>
      <c r="D7" s="111">
        <v>0</v>
      </c>
      <c r="E7" s="112"/>
      <c r="F7" s="113"/>
      <c r="G7" s="114"/>
      <c r="H7" s="113"/>
      <c r="I7" s="114"/>
    </row>
    <row r="8" spans="1:9">
      <c r="A8" s="115"/>
      <c r="B8" s="116"/>
      <c r="D8" s="111">
        <v>43</v>
      </c>
      <c r="E8" s="118"/>
      <c r="F8" s="119"/>
      <c r="G8" s="120"/>
      <c r="H8" s="119"/>
      <c r="I8" s="120"/>
    </row>
    <row r="9" spans="1:9">
      <c r="A9" s="115"/>
      <c r="B9" s="194" t="s">
        <v>219</v>
      </c>
      <c r="C9" s="177" t="s">
        <v>266</v>
      </c>
      <c r="D9" s="123">
        <v>1</v>
      </c>
      <c r="E9" s="118" t="s">
        <v>12</v>
      </c>
      <c r="F9" s="119"/>
      <c r="G9" s="119">
        <f t="shared" ref="G9:G17" si="0">D9*F9</f>
        <v>0</v>
      </c>
      <c r="H9" s="119"/>
      <c r="I9" s="119">
        <f t="shared" ref="I9:I17" si="1">D9*H9</f>
        <v>0</v>
      </c>
    </row>
    <row r="10" spans="1:9">
      <c r="A10" s="115"/>
      <c r="B10" s="194" t="s">
        <v>220</v>
      </c>
      <c r="C10" s="177" t="s">
        <v>267</v>
      </c>
      <c r="D10" s="123">
        <v>1</v>
      </c>
      <c r="E10" s="118" t="s">
        <v>12</v>
      </c>
      <c r="F10" s="119"/>
      <c r="G10" s="119">
        <f t="shared" si="0"/>
        <v>0</v>
      </c>
      <c r="H10" s="119"/>
      <c r="I10" s="119">
        <f t="shared" si="1"/>
        <v>0</v>
      </c>
    </row>
    <row r="11" spans="1:9">
      <c r="A11" s="115"/>
      <c r="B11" s="194" t="s">
        <v>221</v>
      </c>
      <c r="C11" s="177" t="s">
        <v>249</v>
      </c>
      <c r="D11" s="123">
        <v>1</v>
      </c>
      <c r="E11" s="118" t="s">
        <v>12</v>
      </c>
      <c r="F11" s="119"/>
      <c r="G11" s="119">
        <f t="shared" si="0"/>
        <v>0</v>
      </c>
      <c r="H11" s="119"/>
      <c r="I11" s="119">
        <f t="shared" si="1"/>
        <v>0</v>
      </c>
    </row>
    <row r="12" spans="1:9">
      <c r="A12" s="115"/>
      <c r="B12" s="194" t="s">
        <v>222</v>
      </c>
      <c r="C12" s="177" t="s">
        <v>250</v>
      </c>
      <c r="D12" s="123">
        <v>2</v>
      </c>
      <c r="E12" s="118" t="s">
        <v>12</v>
      </c>
      <c r="F12" s="119"/>
      <c r="G12" s="119">
        <f t="shared" si="0"/>
        <v>0</v>
      </c>
      <c r="H12" s="119"/>
      <c r="I12" s="119">
        <f t="shared" si="1"/>
        <v>0</v>
      </c>
    </row>
    <row r="13" spans="1:9">
      <c r="A13" s="115"/>
      <c r="B13" s="194" t="s">
        <v>223</v>
      </c>
      <c r="C13" s="177" t="s">
        <v>251</v>
      </c>
      <c r="D13" s="123">
        <v>1</v>
      </c>
      <c r="E13" s="118" t="s">
        <v>12</v>
      </c>
      <c r="F13" s="119"/>
      <c r="G13" s="119">
        <f t="shared" si="0"/>
        <v>0</v>
      </c>
      <c r="H13" s="119"/>
      <c r="I13" s="119">
        <f t="shared" si="1"/>
        <v>0</v>
      </c>
    </row>
    <row r="14" spans="1:9">
      <c r="A14" s="115"/>
      <c r="B14" s="194" t="s">
        <v>224</v>
      </c>
      <c r="C14" s="177" t="s">
        <v>261</v>
      </c>
      <c r="D14" s="123">
        <v>1</v>
      </c>
      <c r="E14" s="118" t="s">
        <v>12</v>
      </c>
      <c r="F14" s="119"/>
      <c r="G14" s="119">
        <f t="shared" si="0"/>
        <v>0</v>
      </c>
      <c r="H14" s="119"/>
      <c r="I14" s="119">
        <f t="shared" si="1"/>
        <v>0</v>
      </c>
    </row>
    <row r="15" spans="1:9">
      <c r="A15" s="115"/>
      <c r="B15" s="194" t="s">
        <v>225</v>
      </c>
      <c r="C15" s="177" t="s">
        <v>258</v>
      </c>
      <c r="D15" s="123">
        <v>44</v>
      </c>
      <c r="E15" s="118" t="s">
        <v>12</v>
      </c>
      <c r="F15" s="119"/>
      <c r="G15" s="119">
        <f t="shared" si="0"/>
        <v>0</v>
      </c>
      <c r="H15" s="119"/>
      <c r="I15" s="119">
        <f t="shared" si="1"/>
        <v>0</v>
      </c>
    </row>
    <row r="16" spans="1:9">
      <c r="A16" s="115"/>
      <c r="B16" s="194" t="s">
        <v>226</v>
      </c>
      <c r="C16" s="177" t="s">
        <v>259</v>
      </c>
      <c r="D16" s="123">
        <v>44</v>
      </c>
      <c r="E16" s="118" t="s">
        <v>12</v>
      </c>
      <c r="F16" s="119"/>
      <c r="G16" s="119">
        <f t="shared" si="0"/>
        <v>0</v>
      </c>
      <c r="H16" s="119"/>
      <c r="I16" s="119">
        <f t="shared" si="1"/>
        <v>0</v>
      </c>
    </row>
    <row r="17" spans="1:9">
      <c r="A17" s="115"/>
      <c r="B17" s="194" t="s">
        <v>227</v>
      </c>
      <c r="C17" s="177" t="s">
        <v>260</v>
      </c>
      <c r="D17" s="123">
        <v>44</v>
      </c>
      <c r="E17" s="118" t="s">
        <v>12</v>
      </c>
      <c r="F17" s="119"/>
      <c r="G17" s="119">
        <f t="shared" si="0"/>
        <v>0</v>
      </c>
      <c r="H17" s="119"/>
      <c r="I17" s="119">
        <f t="shared" si="1"/>
        <v>0</v>
      </c>
    </row>
    <row r="18" spans="1:9">
      <c r="A18" s="115"/>
      <c r="B18" s="194" t="s">
        <v>228</v>
      </c>
      <c r="C18" s="177" t="s">
        <v>262</v>
      </c>
      <c r="D18" s="123">
        <v>44</v>
      </c>
      <c r="E18" s="118" t="s">
        <v>12</v>
      </c>
      <c r="F18" s="119"/>
      <c r="G18" s="119">
        <f>D14*F18</f>
        <v>0</v>
      </c>
      <c r="H18" s="119"/>
      <c r="I18" s="119">
        <f>D14*H18</f>
        <v>0</v>
      </c>
    </row>
    <row r="19" spans="1:9">
      <c r="A19" s="115"/>
      <c r="B19" s="194" t="s">
        <v>229</v>
      </c>
      <c r="C19" s="177" t="s">
        <v>252</v>
      </c>
      <c r="D19" s="123">
        <v>2</v>
      </c>
      <c r="E19" s="118" t="s">
        <v>12</v>
      </c>
      <c r="F19" s="119"/>
      <c r="G19" s="119">
        <f t="shared" ref="G19:G35" si="2">D19*F19</f>
        <v>0</v>
      </c>
      <c r="H19" s="119"/>
      <c r="I19" s="119">
        <f t="shared" ref="I19:I35" si="3">D19*H19</f>
        <v>0</v>
      </c>
    </row>
    <row r="20" spans="1:9">
      <c r="A20" s="115"/>
      <c r="B20" s="194" t="s">
        <v>230</v>
      </c>
      <c r="C20" s="177" t="s">
        <v>255</v>
      </c>
      <c r="D20" s="123">
        <v>1</v>
      </c>
      <c r="E20" s="118" t="s">
        <v>12</v>
      </c>
      <c r="F20" s="119"/>
      <c r="G20" s="119">
        <f t="shared" si="2"/>
        <v>0</v>
      </c>
      <c r="H20" s="119"/>
      <c r="I20" s="119">
        <f t="shared" si="3"/>
        <v>0</v>
      </c>
    </row>
    <row r="21" spans="1:9">
      <c r="A21" s="115"/>
      <c r="B21" s="194" t="s">
        <v>231</v>
      </c>
      <c r="C21" s="177" t="s">
        <v>256</v>
      </c>
      <c r="D21" s="123">
        <v>3</v>
      </c>
      <c r="E21" s="118" t="s">
        <v>12</v>
      </c>
      <c r="F21" s="119"/>
      <c r="G21" s="119">
        <f>D21*F21</f>
        <v>0</v>
      </c>
      <c r="H21" s="119"/>
      <c r="I21" s="119">
        <f>D21*H21</f>
        <v>0</v>
      </c>
    </row>
    <row r="22" spans="1:9">
      <c r="A22" s="115"/>
      <c r="B22" s="194" t="s">
        <v>232</v>
      </c>
      <c r="C22" s="177" t="s">
        <v>257</v>
      </c>
      <c r="D22" s="123">
        <v>4</v>
      </c>
      <c r="E22" s="118" t="s">
        <v>12</v>
      </c>
      <c r="F22" s="119"/>
      <c r="G22" s="119">
        <f>D22*F22</f>
        <v>0</v>
      </c>
      <c r="H22" s="119"/>
      <c r="I22" s="119">
        <f>D22*H22</f>
        <v>0</v>
      </c>
    </row>
    <row r="23" spans="1:9" ht="25.5">
      <c r="A23" s="115"/>
      <c r="B23" s="194" t="s">
        <v>233</v>
      </c>
      <c r="C23" s="177" t="s">
        <v>264</v>
      </c>
      <c r="D23" s="123">
        <v>1970</v>
      </c>
      <c r="E23" s="118" t="s">
        <v>11</v>
      </c>
      <c r="F23" s="119"/>
      <c r="G23" s="119">
        <f t="shared" si="2"/>
        <v>0</v>
      </c>
      <c r="H23" s="119"/>
      <c r="I23" s="119">
        <f t="shared" si="3"/>
        <v>0</v>
      </c>
    </row>
    <row r="24" spans="1:9" ht="25.5">
      <c r="A24" s="115"/>
      <c r="B24" s="194" t="s">
        <v>234</v>
      </c>
      <c r="C24" s="177" t="s">
        <v>265</v>
      </c>
      <c r="D24" s="123">
        <v>180</v>
      </c>
      <c r="E24" s="118" t="s">
        <v>11</v>
      </c>
      <c r="F24" s="119"/>
      <c r="G24" s="119">
        <f t="shared" si="2"/>
        <v>0</v>
      </c>
      <c r="H24" s="119"/>
      <c r="I24" s="119">
        <f t="shared" si="3"/>
        <v>0</v>
      </c>
    </row>
    <row r="25" spans="1:9">
      <c r="A25" s="115"/>
      <c r="B25" s="194" t="s">
        <v>235</v>
      </c>
      <c r="C25" s="177" t="s">
        <v>253</v>
      </c>
      <c r="D25" s="123">
        <v>80</v>
      </c>
      <c r="E25" s="118" t="s">
        <v>12</v>
      </c>
      <c r="F25" s="119"/>
      <c r="G25" s="119">
        <f t="shared" si="2"/>
        <v>0</v>
      </c>
      <c r="H25" s="119"/>
      <c r="I25" s="119">
        <f t="shared" si="3"/>
        <v>0</v>
      </c>
    </row>
    <row r="26" spans="1:9">
      <c r="A26" s="115"/>
      <c r="B26" s="194" t="s">
        <v>236</v>
      </c>
      <c r="C26" s="177" t="s">
        <v>263</v>
      </c>
      <c r="D26" s="123">
        <v>1</v>
      </c>
      <c r="E26" s="118" t="s">
        <v>13</v>
      </c>
      <c r="F26" s="119"/>
      <c r="G26" s="119">
        <f t="shared" si="2"/>
        <v>0</v>
      </c>
      <c r="H26" s="119"/>
      <c r="I26" s="119">
        <f t="shared" si="3"/>
        <v>0</v>
      </c>
    </row>
    <row r="27" spans="1:9">
      <c r="A27" s="115"/>
      <c r="B27" s="194" t="s">
        <v>237</v>
      </c>
      <c r="C27" s="177" t="s">
        <v>304</v>
      </c>
      <c r="D27" s="123">
        <v>1</v>
      </c>
      <c r="E27" s="118" t="s">
        <v>13</v>
      </c>
      <c r="F27" s="119"/>
      <c r="G27" s="119">
        <f t="shared" si="2"/>
        <v>0</v>
      </c>
      <c r="H27" s="119"/>
      <c r="I27" s="119">
        <f t="shared" si="3"/>
        <v>0</v>
      </c>
    </row>
    <row r="28" spans="1:9">
      <c r="A28" s="115"/>
      <c r="B28" s="194" t="s">
        <v>239</v>
      </c>
      <c r="C28" s="177" t="s">
        <v>305</v>
      </c>
      <c r="D28" s="123">
        <v>150</v>
      </c>
      <c r="E28" s="118" t="s">
        <v>11</v>
      </c>
      <c r="F28" s="119"/>
      <c r="G28" s="119">
        <f t="shared" si="2"/>
        <v>0</v>
      </c>
      <c r="H28" s="119"/>
      <c r="I28" s="119">
        <f t="shared" si="3"/>
        <v>0</v>
      </c>
    </row>
    <row r="29" spans="1:9">
      <c r="A29" s="115"/>
      <c r="B29" s="194" t="s">
        <v>242</v>
      </c>
      <c r="C29" s="177" t="s">
        <v>306</v>
      </c>
      <c r="D29" s="123">
        <v>180</v>
      </c>
      <c r="E29" s="118" t="s">
        <v>11</v>
      </c>
      <c r="F29" s="119"/>
      <c r="G29" s="119">
        <f t="shared" si="2"/>
        <v>0</v>
      </c>
      <c r="H29" s="119"/>
      <c r="I29" s="119">
        <f t="shared" si="3"/>
        <v>0</v>
      </c>
    </row>
    <row r="30" spans="1:9">
      <c r="A30" s="115"/>
      <c r="B30" s="194" t="s">
        <v>243</v>
      </c>
      <c r="C30" s="177" t="s">
        <v>254</v>
      </c>
      <c r="D30" s="123">
        <v>1</v>
      </c>
      <c r="E30" s="118" t="s">
        <v>12</v>
      </c>
      <c r="F30" s="119"/>
      <c r="G30" s="119">
        <f t="shared" si="2"/>
        <v>0</v>
      </c>
      <c r="H30" s="119"/>
      <c r="I30" s="119">
        <f t="shared" si="3"/>
        <v>0</v>
      </c>
    </row>
    <row r="31" spans="1:9">
      <c r="A31" s="124"/>
      <c r="B31" s="194" t="s">
        <v>244</v>
      </c>
      <c r="C31" s="177" t="s">
        <v>269</v>
      </c>
      <c r="D31" s="127">
        <v>650</v>
      </c>
      <c r="E31" s="118" t="s">
        <v>11</v>
      </c>
      <c r="F31" s="119"/>
      <c r="G31" s="113">
        <f t="shared" si="2"/>
        <v>0</v>
      </c>
      <c r="H31" s="119"/>
      <c r="I31" s="113">
        <f t="shared" si="3"/>
        <v>0</v>
      </c>
    </row>
    <row r="32" spans="1:9">
      <c r="A32" s="124"/>
      <c r="B32" s="194" t="s">
        <v>245</v>
      </c>
      <c r="C32" s="177" t="s">
        <v>270</v>
      </c>
      <c r="D32" s="127">
        <v>650</v>
      </c>
      <c r="E32" s="118" t="s">
        <v>11</v>
      </c>
      <c r="F32" s="119"/>
      <c r="G32" s="113">
        <f t="shared" si="2"/>
        <v>0</v>
      </c>
      <c r="H32" s="119"/>
      <c r="I32" s="113">
        <f t="shared" si="3"/>
        <v>0</v>
      </c>
    </row>
    <row r="33" spans="1:9">
      <c r="A33" s="124"/>
      <c r="B33" s="194" t="s">
        <v>246</v>
      </c>
      <c r="C33" s="177" t="s">
        <v>271</v>
      </c>
      <c r="D33" s="127">
        <v>650</v>
      </c>
      <c r="E33" s="118" t="s">
        <v>11</v>
      </c>
      <c r="F33" s="119"/>
      <c r="G33" s="113">
        <f t="shared" si="2"/>
        <v>0</v>
      </c>
      <c r="H33" s="119"/>
      <c r="I33" s="113">
        <f t="shared" si="3"/>
        <v>0</v>
      </c>
    </row>
    <row r="34" spans="1:9">
      <c r="A34" s="124"/>
      <c r="B34" s="194" t="s">
        <v>268</v>
      </c>
      <c r="C34" s="177" t="s">
        <v>272</v>
      </c>
      <c r="D34" s="127">
        <v>44</v>
      </c>
      <c r="E34" s="118" t="s">
        <v>12</v>
      </c>
      <c r="F34" s="119"/>
      <c r="G34" s="113">
        <f t="shared" si="2"/>
        <v>0</v>
      </c>
      <c r="H34" s="119"/>
      <c r="I34" s="113">
        <f t="shared" si="3"/>
        <v>0</v>
      </c>
    </row>
    <row r="35" spans="1:9">
      <c r="A35" s="115"/>
      <c r="B35" s="194" t="s">
        <v>274</v>
      </c>
      <c r="C35" s="177" t="s">
        <v>273</v>
      </c>
      <c r="D35" s="123">
        <v>1</v>
      </c>
      <c r="E35" s="118" t="s">
        <v>13</v>
      </c>
      <c r="F35" s="119"/>
      <c r="G35" s="119">
        <f t="shared" si="2"/>
        <v>0</v>
      </c>
      <c r="H35" s="119"/>
      <c r="I35" s="119">
        <f t="shared" si="3"/>
        <v>0</v>
      </c>
    </row>
    <row r="36" spans="1:9">
      <c r="A36" s="124"/>
      <c r="B36" s="194" t="s">
        <v>275</v>
      </c>
      <c r="C36" s="177" t="s">
        <v>43</v>
      </c>
      <c r="D36" s="127">
        <v>16</v>
      </c>
      <c r="E36" s="134" t="s">
        <v>14</v>
      </c>
      <c r="F36" s="113"/>
      <c r="G36" s="113">
        <v>0</v>
      </c>
      <c r="H36" s="113"/>
      <c r="I36" s="119">
        <f>D36*H36</f>
        <v>0</v>
      </c>
    </row>
    <row r="37" spans="1:9">
      <c r="A37" s="115"/>
      <c r="B37" s="194" t="s">
        <v>276</v>
      </c>
      <c r="C37" s="177" t="s">
        <v>34</v>
      </c>
      <c r="D37" s="123">
        <v>24</v>
      </c>
      <c r="E37" s="134" t="s">
        <v>14</v>
      </c>
      <c r="F37" s="119"/>
      <c r="G37" s="119">
        <f>D37*F37</f>
        <v>0</v>
      </c>
      <c r="H37" s="119"/>
      <c r="I37" s="119">
        <f>D37*H37</f>
        <v>0</v>
      </c>
    </row>
    <row r="38" spans="1:9">
      <c r="A38" s="115"/>
      <c r="B38" s="194" t="s">
        <v>277</v>
      </c>
      <c r="C38" s="177" t="s">
        <v>75</v>
      </c>
      <c r="D38" s="123">
        <v>16</v>
      </c>
      <c r="E38" s="131" t="s">
        <v>14</v>
      </c>
      <c r="F38" s="119"/>
      <c r="G38" s="119">
        <f>D38*F38</f>
        <v>0</v>
      </c>
      <c r="H38" s="119"/>
      <c r="I38" s="119">
        <f>D38*H38</f>
        <v>0</v>
      </c>
    </row>
    <row r="39" spans="1:9">
      <c r="A39" s="115"/>
      <c r="B39" s="137"/>
      <c r="C39" s="130"/>
      <c r="D39" s="144"/>
      <c r="E39" s="138"/>
      <c r="F39" s="119"/>
      <c r="G39" s="119"/>
      <c r="H39" s="119"/>
      <c r="I39" s="119"/>
    </row>
    <row r="40" spans="1:9">
      <c r="A40" s="115"/>
      <c r="B40" s="143"/>
    </row>
    <row r="41" spans="1:9">
      <c r="A41" s="145"/>
      <c r="B41" s="146"/>
      <c r="C41" s="147"/>
      <c r="D41" s="148">
        <v>0</v>
      </c>
      <c r="E41" s="147"/>
      <c r="F41" s="149"/>
      <c r="G41" s="149"/>
      <c r="H41" s="149"/>
      <c r="I41" s="149"/>
    </row>
    <row r="42" spans="1:9">
      <c r="A42" s="150"/>
      <c r="B42" s="132"/>
      <c r="C42" s="133"/>
      <c r="D42" s="151" t="s">
        <v>67</v>
      </c>
      <c r="E42" s="134"/>
      <c r="F42" s="113"/>
      <c r="G42" s="114"/>
      <c r="H42" s="114"/>
      <c r="I42" s="114"/>
    </row>
    <row r="43" spans="1:9">
      <c r="A43" s="150"/>
      <c r="B43" s="152" t="s">
        <v>76</v>
      </c>
      <c r="C43" s="133"/>
      <c r="D43" s="151" t="s">
        <v>67</v>
      </c>
      <c r="E43" s="134"/>
      <c r="F43" s="153" t="s">
        <v>68</v>
      </c>
      <c r="G43" s="154">
        <f>SUM(G6:G42)</f>
        <v>0</v>
      </c>
      <c r="H43" s="153"/>
      <c r="I43" s="153"/>
    </row>
    <row r="44" spans="1:9">
      <c r="A44" s="150"/>
      <c r="B44" s="155"/>
      <c r="C44" s="156"/>
      <c r="D44" s="151" t="s">
        <v>67</v>
      </c>
      <c r="E44" s="134"/>
      <c r="F44" s="153" t="s">
        <v>69</v>
      </c>
      <c r="G44" s="154">
        <f>SUM(I6:I42)</f>
        <v>0</v>
      </c>
      <c r="H44" s="113"/>
      <c r="I44" s="157"/>
    </row>
    <row r="45" spans="1:9">
      <c r="A45" s="158"/>
      <c r="B45" s="159"/>
      <c r="C45" s="160"/>
      <c r="D45" s="151" t="s">
        <v>67</v>
      </c>
      <c r="E45" s="161"/>
      <c r="F45" s="161"/>
      <c r="G45" s="161"/>
      <c r="H45" s="158"/>
      <c r="I45" s="158"/>
    </row>
    <row r="46" spans="1:9" ht="18">
      <c r="A46" s="162"/>
      <c r="B46" s="163"/>
      <c r="C46" s="164" t="s">
        <v>77</v>
      </c>
      <c r="D46" s="165" t="s">
        <v>67</v>
      </c>
      <c r="E46" s="166"/>
      <c r="F46" s="184">
        <f>G43+G44</f>
        <v>0</v>
      </c>
      <c r="G46" s="182"/>
      <c r="H46" s="162"/>
      <c r="I46" s="162"/>
    </row>
    <row r="47" spans="1:9" ht="13.5" thickBot="1">
      <c r="A47" s="167"/>
      <c r="B47" s="168"/>
      <c r="C47" s="169"/>
      <c r="D47" s="170" t="s">
        <v>67</v>
      </c>
      <c r="E47" s="167"/>
      <c r="F47" s="167"/>
      <c r="G47" s="167"/>
      <c r="H47" s="167"/>
      <c r="I47" s="167"/>
    </row>
    <row r="48" spans="1:9">
      <c r="A48" s="171"/>
      <c r="B48" s="172"/>
      <c r="C48" s="171"/>
      <c r="D48" s="171"/>
      <c r="E48" s="171"/>
      <c r="F48" s="171"/>
      <c r="G48" s="171"/>
      <c r="H48" s="171"/>
      <c r="I48" s="171"/>
    </row>
    <row r="49" spans="2:6" s="71" customFormat="1">
      <c r="B49" s="173"/>
    </row>
    <row r="51" spans="2:6" s="71" customFormat="1">
      <c r="B51" s="72"/>
      <c r="C51" s="174"/>
      <c r="D51" s="175"/>
      <c r="E51" s="176"/>
      <c r="F51" s="176"/>
    </row>
  </sheetData>
  <printOptions horizontalCentered="1"/>
  <pageMargins left="0.59055118110236227" right="0.39370078740157483" top="0.98425196850393704" bottom="0.59055118110236227" header="0.39370078740157483" footer="0.19685039370078741"/>
  <pageSetup paperSize="9" scale="73" orientation="landscape" r:id="rId1"/>
  <headerFooter>
    <oddFooter>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Normal="100" zoomScaleSheetLayoutView="160" workbookViewId="0">
      <pane ySplit="5" topLeftCell="A6" activePane="bottomLeft" state="frozen"/>
      <selection activeCell="D50" sqref="D50"/>
      <selection pane="bottomLeft" activeCell="L25" sqref="L25"/>
    </sheetView>
  </sheetViews>
  <sheetFormatPr defaultRowHeight="12.75"/>
  <cols>
    <col min="1" max="1" width="3.7109375" style="71" customWidth="1"/>
    <col min="2" max="2" width="6.28515625" style="72" customWidth="1"/>
    <col min="3" max="3" width="75.7109375" style="177" customWidth="1"/>
    <col min="4" max="4" width="11.140625" style="178" customWidth="1"/>
    <col min="5" max="5" width="3.7109375" style="71" customWidth="1"/>
    <col min="6" max="6" width="12.710937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80" bestFit="1" customWidth="1"/>
    <col min="12" max="12" width="12.140625" style="80" customWidth="1"/>
    <col min="13" max="16384" width="9.140625" style="80"/>
  </cols>
  <sheetData>
    <row r="1" spans="1:12">
      <c r="C1" s="73"/>
      <c r="D1" s="74"/>
      <c r="E1" s="75"/>
      <c r="F1" s="76"/>
      <c r="G1" s="77"/>
      <c r="H1" s="78"/>
      <c r="I1" s="79"/>
    </row>
    <row r="2" spans="1:12" ht="15">
      <c r="A2" s="81" t="s">
        <v>183</v>
      </c>
      <c r="C2" s="82"/>
      <c r="D2" s="83" t="s">
        <v>67</v>
      </c>
      <c r="E2" s="76"/>
      <c r="F2" s="76"/>
      <c r="G2" s="76"/>
      <c r="H2" s="78"/>
      <c r="I2" s="84"/>
    </row>
    <row r="3" spans="1:12" ht="13.5" thickBot="1">
      <c r="C3" s="85"/>
      <c r="D3" s="83" t="s">
        <v>67</v>
      </c>
      <c r="E3" s="76"/>
      <c r="F3" s="76"/>
      <c r="G3" s="75"/>
      <c r="H3" s="78"/>
      <c r="I3" s="86"/>
    </row>
    <row r="4" spans="1:12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12">
      <c r="A5" s="94"/>
      <c r="B5" s="94" t="s">
        <v>189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12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12">
      <c r="A7" s="108" t="s">
        <v>184</v>
      </c>
      <c r="B7" s="109"/>
      <c r="C7" s="110"/>
      <c r="D7" s="111">
        <v>0</v>
      </c>
      <c r="E7" s="112"/>
      <c r="F7" s="113"/>
      <c r="G7" s="114"/>
      <c r="H7" s="113"/>
      <c r="I7" s="114"/>
    </row>
    <row r="8" spans="1:12">
      <c r="A8" s="115"/>
      <c r="B8" s="116"/>
      <c r="D8" s="111">
        <v>43</v>
      </c>
      <c r="E8" s="118"/>
      <c r="F8" s="119"/>
      <c r="G8" s="120"/>
      <c r="H8" s="119"/>
      <c r="I8" s="120"/>
    </row>
    <row r="9" spans="1:12">
      <c r="A9" s="115"/>
      <c r="B9" s="199" t="s">
        <v>219</v>
      </c>
      <c r="C9" s="117" t="s">
        <v>185</v>
      </c>
      <c r="D9" s="123">
        <v>13</v>
      </c>
      <c r="E9" s="118" t="s">
        <v>12</v>
      </c>
      <c r="F9" s="113"/>
      <c r="G9" s="119">
        <f t="shared" ref="G9:G22" si="0">D9*F9</f>
        <v>0</v>
      </c>
      <c r="H9" s="119"/>
      <c r="I9" s="119">
        <f t="shared" ref="I9:I22" si="1">D9*H9</f>
        <v>0</v>
      </c>
      <c r="L9" s="119"/>
    </row>
    <row r="10" spans="1:12">
      <c r="A10" s="115"/>
      <c r="B10" s="199" t="s">
        <v>220</v>
      </c>
      <c r="C10" s="128" t="s">
        <v>186</v>
      </c>
      <c r="D10" s="123">
        <v>2</v>
      </c>
      <c r="E10" s="118" t="s">
        <v>12</v>
      </c>
      <c r="F10" s="113"/>
      <c r="G10" s="119">
        <f t="shared" si="0"/>
        <v>0</v>
      </c>
      <c r="H10" s="119"/>
      <c r="I10" s="119">
        <f t="shared" si="1"/>
        <v>0</v>
      </c>
      <c r="L10" s="119"/>
    </row>
    <row r="11" spans="1:12">
      <c r="A11" s="115"/>
      <c r="B11" s="199" t="s">
        <v>221</v>
      </c>
      <c r="C11" s="128" t="s">
        <v>187</v>
      </c>
      <c r="D11" s="123">
        <v>8</v>
      </c>
      <c r="E11" s="118" t="s">
        <v>12</v>
      </c>
      <c r="F11" s="113"/>
      <c r="G11" s="119">
        <f t="shared" si="0"/>
        <v>0</v>
      </c>
      <c r="H11" s="119"/>
      <c r="I11" s="119">
        <f t="shared" si="1"/>
        <v>0</v>
      </c>
      <c r="L11" s="119"/>
    </row>
    <row r="12" spans="1:12">
      <c r="A12" s="115"/>
      <c r="B12" s="199" t="s">
        <v>222</v>
      </c>
      <c r="C12" s="128" t="s">
        <v>188</v>
      </c>
      <c r="D12" s="123">
        <v>3</v>
      </c>
      <c r="E12" s="118" t="s">
        <v>12</v>
      </c>
      <c r="F12" s="113"/>
      <c r="G12" s="119">
        <f t="shared" si="0"/>
        <v>0</v>
      </c>
      <c r="H12" s="119"/>
      <c r="I12" s="119">
        <f t="shared" si="1"/>
        <v>0</v>
      </c>
      <c r="L12" s="119"/>
    </row>
    <row r="13" spans="1:12">
      <c r="A13" s="115"/>
      <c r="B13" s="123"/>
      <c r="C13" s="128"/>
      <c r="D13" s="123"/>
      <c r="E13" s="118"/>
      <c r="F13" s="113"/>
      <c r="G13" s="119"/>
      <c r="H13" s="119"/>
      <c r="I13" s="119"/>
      <c r="L13" s="119"/>
    </row>
    <row r="14" spans="1:12">
      <c r="A14" s="108" t="s">
        <v>190</v>
      </c>
      <c r="B14" s="123"/>
      <c r="C14" s="128"/>
      <c r="D14" s="123"/>
      <c r="E14" s="118"/>
      <c r="F14" s="113"/>
      <c r="G14" s="119"/>
      <c r="H14" s="119"/>
      <c r="I14" s="119"/>
      <c r="L14" s="119"/>
    </row>
    <row r="15" spans="1:12">
      <c r="A15" s="115"/>
      <c r="B15" s="123"/>
      <c r="C15" s="128"/>
      <c r="D15" s="123"/>
      <c r="E15" s="118"/>
      <c r="F15" s="113"/>
      <c r="G15" s="119"/>
      <c r="H15" s="119"/>
      <c r="I15" s="119"/>
      <c r="L15" s="119"/>
    </row>
    <row r="16" spans="1:12">
      <c r="A16" s="115"/>
      <c r="B16" s="199" t="s">
        <v>307</v>
      </c>
      <c r="C16" s="128" t="s">
        <v>191</v>
      </c>
      <c r="D16" s="123">
        <v>320</v>
      </c>
      <c r="E16" s="118" t="s">
        <v>12</v>
      </c>
      <c r="F16" s="113"/>
      <c r="G16" s="119">
        <f t="shared" si="0"/>
        <v>0</v>
      </c>
      <c r="H16" s="119"/>
      <c r="I16" s="119">
        <f t="shared" si="1"/>
        <v>0</v>
      </c>
      <c r="L16" s="119"/>
    </row>
    <row r="17" spans="1:12">
      <c r="A17" s="115"/>
      <c r="B17" s="199" t="s">
        <v>308</v>
      </c>
      <c r="C17" s="128" t="s">
        <v>192</v>
      </c>
      <c r="D17" s="123">
        <v>60</v>
      </c>
      <c r="E17" s="118" t="s">
        <v>12</v>
      </c>
      <c r="F17" s="113"/>
      <c r="G17" s="119">
        <f t="shared" si="0"/>
        <v>0</v>
      </c>
      <c r="H17" s="119"/>
      <c r="I17" s="119">
        <f t="shared" si="1"/>
        <v>0</v>
      </c>
      <c r="L17" s="119"/>
    </row>
    <row r="18" spans="1:12">
      <c r="A18" s="115"/>
      <c r="B18" s="199" t="s">
        <v>309</v>
      </c>
      <c r="C18" s="128" t="s">
        <v>193</v>
      </c>
      <c r="D18" s="123">
        <v>2</v>
      </c>
      <c r="E18" s="118" t="s">
        <v>12</v>
      </c>
      <c r="F18" s="113"/>
      <c r="G18" s="119">
        <f t="shared" si="0"/>
        <v>0</v>
      </c>
      <c r="H18" s="119"/>
      <c r="I18" s="119">
        <f t="shared" si="1"/>
        <v>0</v>
      </c>
      <c r="L18" s="119"/>
    </row>
    <row r="19" spans="1:12">
      <c r="A19" s="115"/>
      <c r="B19" s="199" t="s">
        <v>310</v>
      </c>
      <c r="C19" s="128" t="s">
        <v>194</v>
      </c>
      <c r="D19" s="123">
        <v>5</v>
      </c>
      <c r="E19" s="118" t="s">
        <v>12</v>
      </c>
      <c r="F19" s="113"/>
      <c r="G19" s="119">
        <f t="shared" si="0"/>
        <v>0</v>
      </c>
      <c r="H19" s="119"/>
      <c r="I19" s="119">
        <f t="shared" si="1"/>
        <v>0</v>
      </c>
      <c r="L19" s="119"/>
    </row>
    <row r="20" spans="1:12">
      <c r="A20" s="124"/>
      <c r="B20" s="199" t="s">
        <v>311</v>
      </c>
      <c r="C20" s="128" t="s">
        <v>195</v>
      </c>
      <c r="D20" s="127">
        <v>2</v>
      </c>
      <c r="E20" s="118" t="s">
        <v>12</v>
      </c>
      <c r="F20" s="113"/>
      <c r="G20" s="119">
        <f t="shared" si="0"/>
        <v>0</v>
      </c>
      <c r="H20" s="113"/>
      <c r="I20" s="113">
        <f t="shared" si="1"/>
        <v>0</v>
      </c>
      <c r="L20" s="113"/>
    </row>
    <row r="21" spans="1:12">
      <c r="A21" s="124"/>
      <c r="B21" s="199" t="s">
        <v>312</v>
      </c>
      <c r="C21" s="128" t="s">
        <v>196</v>
      </c>
      <c r="D21" s="127">
        <v>2</v>
      </c>
      <c r="E21" s="118" t="s">
        <v>12</v>
      </c>
      <c r="F21" s="113"/>
      <c r="G21" s="119">
        <f t="shared" si="0"/>
        <v>0</v>
      </c>
      <c r="H21" s="113"/>
      <c r="I21" s="113">
        <f t="shared" si="1"/>
        <v>0</v>
      </c>
      <c r="L21" s="113"/>
    </row>
    <row r="22" spans="1:12">
      <c r="B22" s="199" t="s">
        <v>313</v>
      </c>
      <c r="C22" s="128" t="s">
        <v>200</v>
      </c>
      <c r="D22" s="127">
        <v>1</v>
      </c>
      <c r="E22" s="118" t="s">
        <v>13</v>
      </c>
      <c r="F22" s="113"/>
      <c r="G22" s="113">
        <f t="shared" si="0"/>
        <v>0</v>
      </c>
      <c r="H22" s="113"/>
      <c r="I22" s="113">
        <f t="shared" si="1"/>
        <v>0</v>
      </c>
    </row>
    <row r="23" spans="1:12">
      <c r="A23" s="108" t="s">
        <v>199</v>
      </c>
      <c r="B23" s="125"/>
      <c r="C23" s="122"/>
      <c r="D23" s="127"/>
      <c r="E23" s="118"/>
      <c r="F23" s="113"/>
      <c r="G23" s="113"/>
      <c r="H23" s="113"/>
      <c r="I23" s="113"/>
    </row>
    <row r="24" spans="1:12">
      <c r="A24" s="108"/>
      <c r="B24" s="199"/>
      <c r="C24" s="122"/>
      <c r="D24" s="127"/>
      <c r="E24" s="118"/>
      <c r="F24" s="113"/>
      <c r="G24" s="113"/>
      <c r="H24" s="113"/>
      <c r="I24" s="113"/>
    </row>
    <row r="25" spans="1:12">
      <c r="A25" s="124"/>
      <c r="B25" s="199" t="s">
        <v>318</v>
      </c>
      <c r="C25" s="183" t="s">
        <v>197</v>
      </c>
      <c r="D25" s="123">
        <v>1</v>
      </c>
      <c r="E25" s="118" t="s">
        <v>13</v>
      </c>
      <c r="F25" s="119"/>
      <c r="G25" s="119">
        <f>D25*F25</f>
        <v>0</v>
      </c>
      <c r="H25" s="119"/>
      <c r="I25" s="119">
        <f t="shared" ref="I25:I30" si="2">D25*H25</f>
        <v>0</v>
      </c>
    </row>
    <row r="26" spans="1:12">
      <c r="A26" s="124"/>
      <c r="B26" s="199" t="s">
        <v>319</v>
      </c>
      <c r="C26" s="183" t="s">
        <v>198</v>
      </c>
      <c r="D26" s="123">
        <v>1</v>
      </c>
      <c r="E26" s="118" t="s">
        <v>13</v>
      </c>
      <c r="F26" s="119"/>
      <c r="G26" s="119">
        <f>D26*F26</f>
        <v>0</v>
      </c>
      <c r="H26" s="119"/>
      <c r="I26" s="119">
        <f t="shared" si="2"/>
        <v>0</v>
      </c>
    </row>
    <row r="27" spans="1:12">
      <c r="A27" s="115"/>
      <c r="B27" s="199" t="s">
        <v>320</v>
      </c>
      <c r="C27" s="183" t="s">
        <v>129</v>
      </c>
      <c r="D27" s="123">
        <v>1</v>
      </c>
      <c r="E27" s="118" t="s">
        <v>13</v>
      </c>
      <c r="F27" s="119"/>
      <c r="G27" s="119">
        <f>D27*F27</f>
        <v>0</v>
      </c>
      <c r="H27" s="119"/>
      <c r="I27" s="119">
        <f t="shared" si="2"/>
        <v>0</v>
      </c>
    </row>
    <row r="28" spans="1:12">
      <c r="A28" s="115"/>
      <c r="B28" s="199" t="s">
        <v>321</v>
      </c>
      <c r="C28" s="135" t="s">
        <v>43</v>
      </c>
      <c r="D28" s="123">
        <v>16</v>
      </c>
      <c r="E28" s="118" t="s">
        <v>14</v>
      </c>
      <c r="F28" s="119"/>
      <c r="G28" s="119">
        <f>D28*F28</f>
        <v>0</v>
      </c>
      <c r="H28" s="119"/>
      <c r="I28" s="119">
        <f t="shared" si="2"/>
        <v>0</v>
      </c>
    </row>
    <row r="29" spans="1:12">
      <c r="A29" s="115"/>
      <c r="B29" s="199" t="s">
        <v>322</v>
      </c>
      <c r="C29" s="135" t="s">
        <v>34</v>
      </c>
      <c r="D29" s="123">
        <v>20</v>
      </c>
      <c r="E29" s="118" t="s">
        <v>14</v>
      </c>
      <c r="F29" s="119"/>
      <c r="G29" s="119">
        <f>D29*F29</f>
        <v>0</v>
      </c>
      <c r="H29" s="119"/>
      <c r="I29" s="119">
        <f t="shared" si="2"/>
        <v>0</v>
      </c>
    </row>
    <row r="30" spans="1:12">
      <c r="A30" s="115"/>
      <c r="B30" s="199" t="s">
        <v>323</v>
      </c>
      <c r="C30" s="141" t="s">
        <v>75</v>
      </c>
      <c r="D30" s="127">
        <v>16</v>
      </c>
      <c r="E30" s="118" t="s">
        <v>14</v>
      </c>
      <c r="F30" s="113"/>
      <c r="G30" s="113">
        <v>0</v>
      </c>
      <c r="H30" s="113"/>
      <c r="I30" s="119">
        <f t="shared" si="2"/>
        <v>0</v>
      </c>
    </row>
    <row r="31" spans="1:12">
      <c r="A31" s="145"/>
      <c r="B31" s="200"/>
      <c r="C31" s="147"/>
      <c r="D31" s="148">
        <v>0</v>
      </c>
      <c r="E31" s="147"/>
      <c r="F31" s="149"/>
      <c r="G31" s="149"/>
      <c r="H31" s="149"/>
      <c r="I31" s="149"/>
    </row>
    <row r="32" spans="1:12">
      <c r="A32" s="150"/>
      <c r="B32" s="132"/>
      <c r="C32" s="133"/>
      <c r="D32" s="151" t="s">
        <v>67</v>
      </c>
      <c r="E32" s="134"/>
      <c r="F32" s="113"/>
      <c r="G32" s="114"/>
      <c r="H32" s="114"/>
      <c r="I32" s="114"/>
    </row>
    <row r="33" spans="1:9">
      <c r="A33" s="150"/>
      <c r="B33" s="152" t="s">
        <v>76</v>
      </c>
      <c r="C33" s="133"/>
      <c r="D33" s="151" t="s">
        <v>67</v>
      </c>
      <c r="E33" s="134"/>
      <c r="F33" s="153" t="s">
        <v>68</v>
      </c>
      <c r="G33" s="154">
        <f>SUM(G6:G32)</f>
        <v>0</v>
      </c>
      <c r="H33" s="153"/>
      <c r="I33" s="153"/>
    </row>
    <row r="34" spans="1:9">
      <c r="A34" s="150"/>
      <c r="B34" s="155"/>
      <c r="C34" s="156"/>
      <c r="D34" s="151" t="s">
        <v>67</v>
      </c>
      <c r="E34" s="134"/>
      <c r="F34" s="153" t="s">
        <v>69</v>
      </c>
      <c r="G34" s="154">
        <f>SUM(I6:I32)</f>
        <v>0</v>
      </c>
      <c r="H34" s="113"/>
      <c r="I34" s="157"/>
    </row>
    <row r="35" spans="1:9">
      <c r="A35" s="158"/>
      <c r="B35" s="159"/>
      <c r="C35" s="160"/>
      <c r="D35" s="151" t="s">
        <v>67</v>
      </c>
      <c r="E35" s="161"/>
      <c r="F35" s="161"/>
      <c r="G35" s="161"/>
      <c r="H35" s="158"/>
      <c r="I35" s="158"/>
    </row>
    <row r="36" spans="1:9" ht="18">
      <c r="A36" s="162"/>
      <c r="B36" s="163"/>
      <c r="C36" s="164" t="s">
        <v>77</v>
      </c>
      <c r="D36" s="165" t="s">
        <v>67</v>
      </c>
      <c r="E36" s="166"/>
      <c r="F36" s="205">
        <f>G33+G34</f>
        <v>0</v>
      </c>
      <c r="G36" s="205"/>
      <c r="H36" s="162"/>
      <c r="I36" s="162"/>
    </row>
    <row r="37" spans="1:9" ht="13.5" thickBot="1">
      <c r="A37" s="167"/>
      <c r="B37" s="168"/>
      <c r="C37" s="169"/>
      <c r="D37" s="170" t="s">
        <v>67</v>
      </c>
      <c r="E37" s="167"/>
      <c r="F37" s="167"/>
      <c r="G37" s="167"/>
      <c r="H37" s="167"/>
      <c r="I37" s="167"/>
    </row>
    <row r="38" spans="1:9">
      <c r="A38" s="171"/>
      <c r="B38" s="172"/>
      <c r="C38" s="171"/>
      <c r="D38" s="171"/>
      <c r="E38" s="171"/>
      <c r="F38" s="171"/>
      <c r="G38" s="171"/>
      <c r="H38" s="171"/>
      <c r="I38" s="171"/>
    </row>
    <row r="39" spans="1:9">
      <c r="B39" s="173"/>
      <c r="C39" s="71"/>
      <c r="D39" s="71"/>
    </row>
    <row r="41" spans="1:9">
      <c r="C41" s="174"/>
      <c r="D41" s="175"/>
      <c r="E41" s="176"/>
      <c r="F41" s="176"/>
    </row>
  </sheetData>
  <mergeCells count="1">
    <mergeCell ref="F36:G36"/>
  </mergeCells>
  <printOptions horizontalCentered="1"/>
  <pageMargins left="0.59055118110236227" right="0.39370078740157483" top="0.98425196850393704" bottom="0.59055118110236227" header="0.39370078740157483" footer="0.19685039370078741"/>
  <pageSetup paperSize="9" scale="90" orientation="landscape" r:id="rId1"/>
  <headerFooter>
    <oddFooter>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zoomScaleNormal="100" zoomScaleSheetLayoutView="160" workbookViewId="0">
      <pane ySplit="5" topLeftCell="A9" activePane="bottomLeft" state="frozen"/>
      <selection activeCell="D50" sqref="D50"/>
      <selection pane="bottomLeft" activeCell="O27" sqref="O27"/>
    </sheetView>
  </sheetViews>
  <sheetFormatPr defaultRowHeight="12.75"/>
  <cols>
    <col min="1" max="1" width="3.7109375" style="71" customWidth="1"/>
    <col min="2" max="2" width="7.140625" style="72" customWidth="1"/>
    <col min="3" max="3" width="75.7109375" style="177" customWidth="1"/>
    <col min="4" max="4" width="11.140625" style="178" customWidth="1"/>
    <col min="5" max="5" width="5.140625" style="71" customWidth="1"/>
    <col min="6" max="6" width="14.28515625" style="71" customWidth="1"/>
    <col min="7" max="7" width="14.85546875" style="71" customWidth="1"/>
    <col min="8" max="9" width="12.7109375" style="71" customWidth="1"/>
    <col min="10" max="10" width="9.140625" style="80"/>
    <col min="11" max="11" width="10.85546875" style="80" bestFit="1" customWidth="1"/>
    <col min="12" max="16384" width="9.140625" style="80"/>
  </cols>
  <sheetData>
    <row r="1" spans="1:9">
      <c r="C1" s="73"/>
      <c r="D1" s="74"/>
      <c r="E1" s="75"/>
      <c r="F1" s="76"/>
      <c r="G1" s="77"/>
      <c r="H1" s="78"/>
      <c r="I1" s="79"/>
    </row>
    <row r="2" spans="1:9" ht="15">
      <c r="A2" s="81" t="s">
        <v>130</v>
      </c>
      <c r="C2" s="82"/>
      <c r="D2" s="83" t="s">
        <v>67</v>
      </c>
      <c r="E2" s="76"/>
      <c r="F2" s="76"/>
      <c r="G2" s="76"/>
      <c r="H2" s="78"/>
      <c r="I2" s="84"/>
    </row>
    <row r="3" spans="1:9" ht="13.5" thickBot="1">
      <c r="C3" s="85"/>
      <c r="D3" s="83" t="s">
        <v>67</v>
      </c>
      <c r="E3" s="76"/>
      <c r="F3" s="76"/>
      <c r="G3" s="75"/>
      <c r="H3" s="78"/>
      <c r="I3" s="86"/>
    </row>
    <row r="4" spans="1:9" ht="13.5" thickTop="1">
      <c r="A4" s="87"/>
      <c r="B4" s="88"/>
      <c r="C4" s="89"/>
      <c r="D4" s="90" t="s">
        <v>67</v>
      </c>
      <c r="E4" s="91"/>
      <c r="F4" s="92" t="s">
        <v>68</v>
      </c>
      <c r="G4" s="92"/>
      <c r="H4" s="92" t="s">
        <v>69</v>
      </c>
      <c r="I4" s="93"/>
    </row>
    <row r="5" spans="1:9">
      <c r="A5" s="94"/>
      <c r="B5" s="94" t="s">
        <v>70</v>
      </c>
      <c r="C5" s="95" t="s">
        <v>71</v>
      </c>
      <c r="D5" s="96" t="s">
        <v>72</v>
      </c>
      <c r="E5" s="97"/>
      <c r="F5" s="98" t="s">
        <v>73</v>
      </c>
      <c r="G5" s="99" t="s">
        <v>74</v>
      </c>
      <c r="H5" s="98" t="s">
        <v>73</v>
      </c>
      <c r="I5" s="99" t="s">
        <v>74</v>
      </c>
    </row>
    <row r="6" spans="1:9">
      <c r="A6" s="100"/>
      <c r="B6" s="101"/>
      <c r="C6" s="102"/>
      <c r="D6" s="103">
        <v>0</v>
      </c>
      <c r="E6" s="104"/>
      <c r="F6" s="105"/>
      <c r="G6" s="106"/>
      <c r="H6" s="104"/>
      <c r="I6" s="107"/>
    </row>
    <row r="7" spans="1:9">
      <c r="A7" s="115"/>
      <c r="B7" s="121"/>
      <c r="C7" s="128"/>
      <c r="D7" s="123"/>
      <c r="E7" s="118"/>
      <c r="F7" s="119"/>
      <c r="G7" s="113"/>
      <c r="H7" s="119"/>
      <c r="I7" s="113"/>
    </row>
    <row r="8" spans="1:9">
      <c r="A8" s="190" t="s">
        <v>133</v>
      </c>
      <c r="B8" s="121"/>
      <c r="C8" s="128"/>
      <c r="D8" s="123"/>
      <c r="E8" s="118"/>
      <c r="F8" s="119"/>
      <c r="G8" s="113"/>
      <c r="H8" s="119"/>
      <c r="I8" s="113"/>
    </row>
    <row r="9" spans="1:9">
      <c r="A9" s="115"/>
      <c r="B9" s="196" t="s">
        <v>219</v>
      </c>
      <c r="C9" s="128" t="s">
        <v>331</v>
      </c>
      <c r="D9" s="123">
        <v>320</v>
      </c>
      <c r="E9" s="118" t="s">
        <v>11</v>
      </c>
      <c r="F9" s="119"/>
      <c r="G9" s="113">
        <f t="shared" ref="G9:G40" si="0">D9*F9</f>
        <v>0</v>
      </c>
      <c r="H9" s="119"/>
      <c r="I9" s="113">
        <f t="shared" ref="I9:I42" si="1">D9*H9</f>
        <v>0</v>
      </c>
    </row>
    <row r="10" spans="1:9">
      <c r="A10" s="115"/>
      <c r="B10" s="196" t="s">
        <v>220</v>
      </c>
      <c r="C10" s="128" t="s">
        <v>330</v>
      </c>
      <c r="D10" s="123">
        <v>320</v>
      </c>
      <c r="E10" s="118" t="s">
        <v>11</v>
      </c>
      <c r="F10" s="119"/>
      <c r="G10" s="113">
        <f t="shared" si="0"/>
        <v>0</v>
      </c>
      <c r="H10" s="119"/>
      <c r="I10" s="113">
        <f t="shared" si="1"/>
        <v>0</v>
      </c>
    </row>
    <row r="11" spans="1:9">
      <c r="A11" s="115"/>
      <c r="B11" s="196" t="s">
        <v>221</v>
      </c>
      <c r="C11" s="128" t="s">
        <v>131</v>
      </c>
      <c r="D11" s="123">
        <v>180</v>
      </c>
      <c r="E11" s="118" t="s">
        <v>12</v>
      </c>
      <c r="F11" s="119"/>
      <c r="G11" s="113">
        <f t="shared" si="0"/>
        <v>0</v>
      </c>
      <c r="H11" s="119"/>
      <c r="I11" s="113">
        <f t="shared" si="1"/>
        <v>0</v>
      </c>
    </row>
    <row r="12" spans="1:9">
      <c r="A12" s="115"/>
      <c r="B12" s="196" t="s">
        <v>222</v>
      </c>
      <c r="C12" s="128" t="s">
        <v>132</v>
      </c>
      <c r="D12" s="123">
        <v>180</v>
      </c>
      <c r="E12" s="118" t="s">
        <v>12</v>
      </c>
      <c r="F12" s="119"/>
      <c r="G12" s="113">
        <f t="shared" si="0"/>
        <v>0</v>
      </c>
      <c r="H12" s="119"/>
      <c r="I12" s="113">
        <f t="shared" si="1"/>
        <v>0</v>
      </c>
    </row>
    <row r="13" spans="1:9">
      <c r="A13" s="115"/>
      <c r="B13" s="196" t="s">
        <v>223</v>
      </c>
      <c r="C13" s="128" t="s">
        <v>339</v>
      </c>
      <c r="D13" s="123">
        <v>2890</v>
      </c>
      <c r="E13" s="118" t="s">
        <v>11</v>
      </c>
      <c r="F13" s="119"/>
      <c r="G13" s="113">
        <f t="shared" si="0"/>
        <v>0</v>
      </c>
      <c r="H13" s="119"/>
      <c r="I13" s="113">
        <f t="shared" si="1"/>
        <v>0</v>
      </c>
    </row>
    <row r="14" spans="1:9">
      <c r="A14" s="115"/>
      <c r="B14" s="196" t="s">
        <v>224</v>
      </c>
      <c r="C14" s="128" t="s">
        <v>342</v>
      </c>
      <c r="D14" s="123">
        <f>D13*4</f>
        <v>11560</v>
      </c>
      <c r="E14" s="118" t="s">
        <v>12</v>
      </c>
      <c r="F14" s="119"/>
      <c r="G14" s="113">
        <f t="shared" si="0"/>
        <v>0</v>
      </c>
      <c r="H14" s="119"/>
      <c r="I14" s="113">
        <f t="shared" si="1"/>
        <v>0</v>
      </c>
    </row>
    <row r="15" spans="1:9">
      <c r="A15" s="115"/>
      <c r="B15" s="196" t="s">
        <v>225</v>
      </c>
      <c r="C15" s="128" t="s">
        <v>41</v>
      </c>
      <c r="D15" s="123">
        <f>240*5</f>
        <v>1200</v>
      </c>
      <c r="E15" s="118" t="s">
        <v>11</v>
      </c>
      <c r="F15" s="119"/>
      <c r="G15" s="113">
        <f t="shared" si="0"/>
        <v>0</v>
      </c>
      <c r="H15" s="119"/>
      <c r="I15" s="113">
        <f t="shared" si="1"/>
        <v>0</v>
      </c>
    </row>
    <row r="16" spans="1:9">
      <c r="A16" s="115"/>
      <c r="B16" s="196" t="s">
        <v>226</v>
      </c>
      <c r="C16" s="128" t="s">
        <v>42</v>
      </c>
      <c r="D16" s="123">
        <f>560*5</f>
        <v>2800</v>
      </c>
      <c r="E16" s="118" t="s">
        <v>11</v>
      </c>
      <c r="F16" s="119"/>
      <c r="G16" s="113">
        <f t="shared" si="0"/>
        <v>0</v>
      </c>
      <c r="H16" s="119"/>
      <c r="I16" s="113">
        <f t="shared" si="1"/>
        <v>0</v>
      </c>
    </row>
    <row r="17" spans="1:9">
      <c r="A17" s="115"/>
      <c r="B17" s="196" t="s">
        <v>227</v>
      </c>
      <c r="C17" s="128" t="s">
        <v>346</v>
      </c>
      <c r="D17" s="123">
        <v>80</v>
      </c>
      <c r="E17" s="118" t="s">
        <v>11</v>
      </c>
      <c r="F17" s="119"/>
      <c r="G17" s="113">
        <f t="shared" si="0"/>
        <v>0</v>
      </c>
      <c r="H17" s="119"/>
      <c r="I17" s="113">
        <f t="shared" si="1"/>
        <v>0</v>
      </c>
    </row>
    <row r="18" spans="1:9">
      <c r="A18" s="115"/>
      <c r="B18" s="196" t="s">
        <v>228</v>
      </c>
      <c r="C18" s="128" t="s">
        <v>6</v>
      </c>
      <c r="D18" s="123">
        <v>730</v>
      </c>
      <c r="E18" s="118" t="s">
        <v>12</v>
      </c>
      <c r="F18" s="119"/>
      <c r="G18" s="113">
        <f t="shared" si="0"/>
        <v>0</v>
      </c>
      <c r="H18" s="119"/>
      <c r="I18" s="113">
        <f t="shared" si="1"/>
        <v>0</v>
      </c>
    </row>
    <row r="19" spans="1:9">
      <c r="A19" s="115"/>
      <c r="B19" s="196" t="s">
        <v>229</v>
      </c>
      <c r="C19" s="128" t="s">
        <v>332</v>
      </c>
      <c r="D19" s="123">
        <v>1150</v>
      </c>
      <c r="E19" s="118" t="s">
        <v>11</v>
      </c>
      <c r="F19" s="119"/>
      <c r="G19" s="113">
        <f t="shared" si="0"/>
        <v>0</v>
      </c>
      <c r="H19" s="119"/>
      <c r="I19" s="113">
        <f t="shared" si="1"/>
        <v>0</v>
      </c>
    </row>
    <row r="20" spans="1:9">
      <c r="A20" s="115"/>
      <c r="B20" s="196" t="s">
        <v>230</v>
      </c>
      <c r="C20" s="128" t="s">
        <v>36</v>
      </c>
      <c r="D20" s="123">
        <v>1150</v>
      </c>
      <c r="E20" s="118" t="s">
        <v>12</v>
      </c>
      <c r="F20" s="119"/>
      <c r="G20" s="113">
        <f t="shared" si="0"/>
        <v>0</v>
      </c>
      <c r="H20" s="119"/>
      <c r="I20" s="113">
        <f t="shared" si="1"/>
        <v>0</v>
      </c>
    </row>
    <row r="21" spans="1:9">
      <c r="A21" s="115"/>
      <c r="B21" s="196" t="s">
        <v>231</v>
      </c>
      <c r="C21" s="128" t="s">
        <v>0</v>
      </c>
      <c r="D21" s="123">
        <v>2300</v>
      </c>
      <c r="E21" s="118" t="s">
        <v>12</v>
      </c>
      <c r="F21" s="119"/>
      <c r="G21" s="113">
        <f t="shared" si="0"/>
        <v>0</v>
      </c>
      <c r="H21" s="119"/>
      <c r="I21" s="113">
        <f t="shared" si="1"/>
        <v>0</v>
      </c>
    </row>
    <row r="22" spans="1:9">
      <c r="A22" s="115"/>
      <c r="B22" s="196" t="s">
        <v>232</v>
      </c>
      <c r="C22" s="128" t="s">
        <v>142</v>
      </c>
      <c r="D22" s="123">
        <v>150</v>
      </c>
      <c r="E22" s="118" t="s">
        <v>11</v>
      </c>
      <c r="F22" s="119"/>
      <c r="G22" s="113">
        <f t="shared" si="0"/>
        <v>0</v>
      </c>
      <c r="H22" s="119"/>
      <c r="I22" s="113">
        <f t="shared" si="1"/>
        <v>0</v>
      </c>
    </row>
    <row r="23" spans="1:9">
      <c r="A23" s="115"/>
      <c r="B23" s="196" t="s">
        <v>233</v>
      </c>
      <c r="C23" s="128" t="s">
        <v>143</v>
      </c>
      <c r="D23" s="123">
        <v>150</v>
      </c>
      <c r="E23" s="118" t="s">
        <v>11</v>
      </c>
      <c r="F23" s="119"/>
      <c r="G23" s="113">
        <f t="shared" si="0"/>
        <v>0</v>
      </c>
      <c r="H23" s="119"/>
      <c r="I23" s="113">
        <f t="shared" si="1"/>
        <v>0</v>
      </c>
    </row>
    <row r="24" spans="1:9" ht="14.25" customHeight="1">
      <c r="A24" s="115"/>
      <c r="B24" s="196" t="s">
        <v>234</v>
      </c>
      <c r="C24" s="128" t="s">
        <v>136</v>
      </c>
      <c r="D24" s="123">
        <v>1500</v>
      </c>
      <c r="E24" s="118" t="s">
        <v>12</v>
      </c>
      <c r="F24" s="119"/>
      <c r="G24" s="119">
        <f t="shared" si="0"/>
        <v>0</v>
      </c>
      <c r="H24" s="119"/>
      <c r="I24" s="119">
        <f t="shared" si="1"/>
        <v>0</v>
      </c>
    </row>
    <row r="25" spans="1:9">
      <c r="A25" s="115"/>
      <c r="B25" s="196" t="s">
        <v>235</v>
      </c>
      <c r="C25" s="128" t="s">
        <v>138</v>
      </c>
      <c r="D25" s="123">
        <v>2500</v>
      </c>
      <c r="E25" s="118" t="s">
        <v>12</v>
      </c>
      <c r="F25" s="119"/>
      <c r="G25" s="113">
        <f t="shared" si="0"/>
        <v>0</v>
      </c>
      <c r="H25" s="119"/>
      <c r="I25" s="113">
        <f t="shared" si="1"/>
        <v>0</v>
      </c>
    </row>
    <row r="26" spans="1:9">
      <c r="A26" s="115"/>
      <c r="B26" s="196" t="s">
        <v>236</v>
      </c>
      <c r="C26" s="128" t="s">
        <v>37</v>
      </c>
      <c r="D26" s="123">
        <f>D28</f>
        <v>3200</v>
      </c>
      <c r="E26" s="118" t="s">
        <v>11</v>
      </c>
      <c r="F26" s="119"/>
      <c r="G26" s="113">
        <f t="shared" si="0"/>
        <v>0</v>
      </c>
      <c r="H26" s="119"/>
      <c r="I26" s="113">
        <f t="shared" si="1"/>
        <v>0</v>
      </c>
    </row>
    <row r="27" spans="1:9">
      <c r="A27" s="115"/>
      <c r="B27" s="196" t="s">
        <v>237</v>
      </c>
      <c r="C27" s="128" t="s">
        <v>2</v>
      </c>
      <c r="D27" s="123">
        <f>D18</f>
        <v>730</v>
      </c>
      <c r="E27" s="118" t="s">
        <v>12</v>
      </c>
      <c r="F27" s="119"/>
      <c r="G27" s="113">
        <f t="shared" si="0"/>
        <v>0</v>
      </c>
      <c r="H27" s="119"/>
      <c r="I27" s="113">
        <f t="shared" si="1"/>
        <v>0</v>
      </c>
    </row>
    <row r="28" spans="1:9">
      <c r="A28" s="115"/>
      <c r="B28" s="196" t="s">
        <v>242</v>
      </c>
      <c r="C28" s="128" t="s">
        <v>3</v>
      </c>
      <c r="D28" s="123">
        <v>3200</v>
      </c>
      <c r="E28" s="118" t="s">
        <v>11</v>
      </c>
      <c r="F28" s="119"/>
      <c r="G28" s="113">
        <f t="shared" si="0"/>
        <v>0</v>
      </c>
      <c r="H28" s="119"/>
      <c r="I28" s="113">
        <f t="shared" si="1"/>
        <v>0</v>
      </c>
    </row>
    <row r="29" spans="1:9">
      <c r="A29" s="115"/>
      <c r="B29" s="196" t="s">
        <v>245</v>
      </c>
      <c r="C29" s="128" t="s">
        <v>4</v>
      </c>
      <c r="D29" s="123">
        <v>3200</v>
      </c>
      <c r="E29" s="118" t="s">
        <v>11</v>
      </c>
      <c r="F29" s="119"/>
      <c r="G29" s="113">
        <f t="shared" si="0"/>
        <v>0</v>
      </c>
      <c r="H29" s="119"/>
      <c r="I29" s="113">
        <f t="shared" si="1"/>
        <v>0</v>
      </c>
    </row>
    <row r="30" spans="1:9">
      <c r="A30" s="115"/>
      <c r="B30" s="196" t="s">
        <v>268</v>
      </c>
      <c r="C30" s="128" t="s">
        <v>5</v>
      </c>
      <c r="D30" s="123">
        <v>80</v>
      </c>
      <c r="E30" s="118" t="s">
        <v>14</v>
      </c>
      <c r="F30" s="119"/>
      <c r="G30" s="113">
        <f t="shared" si="0"/>
        <v>0</v>
      </c>
      <c r="H30" s="119"/>
      <c r="I30" s="113">
        <f t="shared" si="1"/>
        <v>0</v>
      </c>
    </row>
    <row r="31" spans="1:9">
      <c r="A31" s="115"/>
      <c r="B31" s="196" t="s">
        <v>274</v>
      </c>
      <c r="C31" s="128" t="s">
        <v>38</v>
      </c>
      <c r="D31" s="123">
        <v>13</v>
      </c>
      <c r="E31" s="118" t="s">
        <v>56</v>
      </c>
      <c r="F31" s="119"/>
      <c r="G31" s="113">
        <f t="shared" si="0"/>
        <v>0</v>
      </c>
      <c r="H31" s="119"/>
      <c r="I31" s="113">
        <f t="shared" si="1"/>
        <v>0</v>
      </c>
    </row>
    <row r="32" spans="1:9">
      <c r="A32" s="115"/>
      <c r="B32" s="196" t="s">
        <v>275</v>
      </c>
      <c r="C32" s="128" t="s">
        <v>343</v>
      </c>
      <c r="D32" s="123">
        <v>390</v>
      </c>
      <c r="E32" s="118" t="s">
        <v>12</v>
      </c>
      <c r="F32" s="119"/>
      <c r="G32" s="113">
        <f t="shared" si="0"/>
        <v>0</v>
      </c>
      <c r="H32" s="119"/>
      <c r="I32" s="113">
        <f t="shared" si="1"/>
        <v>0</v>
      </c>
    </row>
    <row r="33" spans="1:9">
      <c r="A33" s="115"/>
      <c r="B33" s="196" t="s">
        <v>276</v>
      </c>
      <c r="C33" s="128" t="s">
        <v>344</v>
      </c>
      <c r="D33" s="123">
        <v>56</v>
      </c>
      <c r="E33" s="118"/>
      <c r="F33" s="119"/>
      <c r="G33" s="113">
        <f t="shared" si="0"/>
        <v>0</v>
      </c>
      <c r="H33" s="119"/>
      <c r="I33" s="113">
        <f t="shared" si="1"/>
        <v>0</v>
      </c>
    </row>
    <row r="34" spans="1:9">
      <c r="A34" s="115"/>
      <c r="B34" s="196" t="s">
        <v>277</v>
      </c>
      <c r="C34" s="128" t="s">
        <v>139</v>
      </c>
      <c r="D34" s="123">
        <v>1500</v>
      </c>
      <c r="E34" s="118" t="s">
        <v>141</v>
      </c>
      <c r="F34" s="119"/>
      <c r="G34" s="113">
        <f t="shared" si="0"/>
        <v>0</v>
      </c>
      <c r="H34" s="119"/>
      <c r="I34" s="113">
        <f t="shared" si="1"/>
        <v>0</v>
      </c>
    </row>
    <row r="35" spans="1:9">
      <c r="A35" s="115"/>
      <c r="B35" s="196" t="s">
        <v>278</v>
      </c>
      <c r="C35" s="128" t="s">
        <v>137</v>
      </c>
      <c r="D35" s="123">
        <v>180</v>
      </c>
      <c r="E35" s="118" t="s">
        <v>14</v>
      </c>
      <c r="F35" s="119"/>
      <c r="G35" s="113">
        <f t="shared" si="0"/>
        <v>0</v>
      </c>
      <c r="H35" s="119"/>
      <c r="I35" s="113">
        <f t="shared" si="1"/>
        <v>0</v>
      </c>
    </row>
    <row r="36" spans="1:9">
      <c r="A36" s="115"/>
      <c r="B36" s="196" t="s">
        <v>279</v>
      </c>
      <c r="C36" s="128" t="s">
        <v>140</v>
      </c>
      <c r="D36" s="80">
        <v>1</v>
      </c>
      <c r="E36" s="80" t="s">
        <v>13</v>
      </c>
      <c r="F36" s="119"/>
      <c r="G36" s="113">
        <f t="shared" si="0"/>
        <v>0</v>
      </c>
      <c r="H36" s="119"/>
      <c r="I36" s="113">
        <f t="shared" si="1"/>
        <v>0</v>
      </c>
    </row>
    <row r="37" spans="1:9">
      <c r="A37" s="115"/>
      <c r="B37" s="196" t="s">
        <v>334</v>
      </c>
      <c r="C37" s="128" t="s">
        <v>61</v>
      </c>
      <c r="D37" s="123">
        <v>4</v>
      </c>
      <c r="E37" s="118" t="s">
        <v>60</v>
      </c>
      <c r="F37" s="119"/>
      <c r="G37" s="113">
        <f t="shared" si="0"/>
        <v>0</v>
      </c>
      <c r="H37" s="119"/>
      <c r="I37" s="113">
        <f t="shared" si="1"/>
        <v>0</v>
      </c>
    </row>
    <row r="38" spans="1:9">
      <c r="A38" s="115"/>
      <c r="B38" s="196" t="s">
        <v>335</v>
      </c>
      <c r="C38" s="128" t="s">
        <v>62</v>
      </c>
      <c r="D38" s="123">
        <v>4</v>
      </c>
      <c r="E38" s="118" t="s">
        <v>60</v>
      </c>
      <c r="F38" s="119"/>
      <c r="G38" s="113">
        <f t="shared" si="0"/>
        <v>0</v>
      </c>
      <c r="H38" s="119"/>
      <c r="I38" s="113">
        <f t="shared" si="1"/>
        <v>0</v>
      </c>
    </row>
    <row r="39" spans="1:9">
      <c r="A39" s="115"/>
      <c r="B39" s="196" t="s">
        <v>336</v>
      </c>
      <c r="C39" s="128" t="s">
        <v>63</v>
      </c>
      <c r="D39" s="123">
        <v>4</v>
      </c>
      <c r="E39" s="118" t="s">
        <v>60</v>
      </c>
      <c r="F39" s="119"/>
      <c r="G39" s="113">
        <f t="shared" si="0"/>
        <v>0</v>
      </c>
      <c r="H39" s="119"/>
      <c r="I39" s="113">
        <f t="shared" si="1"/>
        <v>0</v>
      </c>
    </row>
    <row r="40" spans="1:9">
      <c r="A40" s="115"/>
      <c r="B40" s="196" t="s">
        <v>337</v>
      </c>
      <c r="C40" s="128" t="s">
        <v>64</v>
      </c>
      <c r="D40" s="123">
        <v>40</v>
      </c>
      <c r="E40" s="118" t="s">
        <v>1</v>
      </c>
      <c r="F40" s="119"/>
      <c r="G40" s="113">
        <f t="shared" si="0"/>
        <v>0</v>
      </c>
      <c r="H40" s="119"/>
      <c r="I40" s="113">
        <f t="shared" si="1"/>
        <v>0</v>
      </c>
    </row>
    <row r="41" spans="1:9">
      <c r="A41" s="115"/>
      <c r="B41" s="196" t="s">
        <v>338</v>
      </c>
      <c r="C41" s="141" t="s">
        <v>43</v>
      </c>
      <c r="D41" s="127">
        <v>60</v>
      </c>
      <c r="E41" s="134" t="s">
        <v>14</v>
      </c>
      <c r="F41" s="113"/>
      <c r="G41" s="113">
        <v>0</v>
      </c>
      <c r="H41" s="113"/>
      <c r="I41" s="119">
        <f t="shared" si="1"/>
        <v>0</v>
      </c>
    </row>
    <row r="42" spans="1:9">
      <c r="A42" s="115"/>
      <c r="B42" s="196" t="s">
        <v>340</v>
      </c>
      <c r="C42" s="141" t="s">
        <v>333</v>
      </c>
      <c r="D42" s="127">
        <v>200</v>
      </c>
      <c r="E42" s="134" t="s">
        <v>14</v>
      </c>
      <c r="F42" s="113"/>
      <c r="G42" s="113">
        <v>0</v>
      </c>
      <c r="H42" s="113"/>
      <c r="I42" s="119">
        <f t="shared" si="1"/>
        <v>0</v>
      </c>
    </row>
    <row r="43" spans="1:9">
      <c r="A43" s="115"/>
      <c r="B43" s="121"/>
      <c r="C43" s="128"/>
      <c r="D43" s="123"/>
      <c r="E43" s="118"/>
      <c r="F43" s="119"/>
      <c r="G43" s="113"/>
      <c r="H43" s="119"/>
      <c r="I43" s="113"/>
    </row>
    <row r="44" spans="1:9" ht="24">
      <c r="A44" s="115"/>
      <c r="B44" s="121"/>
      <c r="C44" s="192" t="s">
        <v>348</v>
      </c>
      <c r="D44" s="123"/>
      <c r="E44" s="118"/>
      <c r="F44" s="119"/>
      <c r="G44" s="113"/>
      <c r="H44" s="119"/>
      <c r="I44" s="113"/>
    </row>
    <row r="45" spans="1:9">
      <c r="A45" s="145"/>
      <c r="B45" s="146"/>
      <c r="C45" s="147"/>
      <c r="D45" s="148">
        <v>0</v>
      </c>
      <c r="E45" s="147"/>
      <c r="F45" s="149"/>
      <c r="G45" s="149"/>
      <c r="H45" s="149"/>
      <c r="I45" s="149"/>
    </row>
    <row r="46" spans="1:9">
      <c r="A46" s="150"/>
      <c r="B46" s="132"/>
      <c r="C46" s="133"/>
      <c r="D46" s="151" t="s">
        <v>67</v>
      </c>
      <c r="E46" s="134"/>
      <c r="F46" s="113"/>
      <c r="G46" s="114"/>
      <c r="H46" s="114"/>
      <c r="I46" s="114"/>
    </row>
    <row r="47" spans="1:9">
      <c r="A47" s="150"/>
      <c r="B47" s="152" t="s">
        <v>76</v>
      </c>
      <c r="C47" s="133"/>
      <c r="D47" s="151" t="s">
        <v>67</v>
      </c>
      <c r="E47" s="134"/>
      <c r="F47" s="153" t="s">
        <v>68</v>
      </c>
      <c r="G47" s="154">
        <f>SUM(G6:G46)</f>
        <v>0</v>
      </c>
      <c r="H47" s="153"/>
      <c r="I47" s="153"/>
    </row>
    <row r="48" spans="1:9">
      <c r="A48" s="150"/>
      <c r="B48" s="155"/>
      <c r="C48" s="156"/>
      <c r="D48" s="151" t="s">
        <v>67</v>
      </c>
      <c r="E48" s="134"/>
      <c r="F48" s="153" t="s">
        <v>69</v>
      </c>
      <c r="G48" s="154">
        <f>SUM(I6:I46)</f>
        <v>0</v>
      </c>
      <c r="H48" s="113"/>
      <c r="I48" s="157"/>
    </row>
    <row r="49" spans="1:9">
      <c r="A49" s="158"/>
      <c r="B49" s="159"/>
      <c r="C49" s="160"/>
      <c r="D49" s="151" t="s">
        <v>67</v>
      </c>
      <c r="E49" s="161"/>
      <c r="F49" s="161"/>
      <c r="G49" s="161"/>
      <c r="H49" s="158"/>
      <c r="I49" s="158"/>
    </row>
    <row r="50" spans="1:9" ht="18">
      <c r="A50" s="162"/>
      <c r="B50" s="163"/>
      <c r="C50" s="164" t="s">
        <v>77</v>
      </c>
      <c r="D50" s="165" t="s">
        <v>67</v>
      </c>
      <c r="E50" s="166"/>
      <c r="F50" s="184">
        <f>G47+G48</f>
        <v>0</v>
      </c>
      <c r="G50" s="182"/>
      <c r="H50" s="162"/>
      <c r="I50" s="162"/>
    </row>
    <row r="51" spans="1:9" ht="13.5" thickBot="1">
      <c r="A51" s="167"/>
      <c r="B51" s="168"/>
      <c r="C51" s="169"/>
      <c r="D51" s="170" t="s">
        <v>67</v>
      </c>
      <c r="E51" s="167"/>
      <c r="F51" s="167"/>
      <c r="G51" s="167"/>
      <c r="H51" s="167"/>
      <c r="I51" s="167"/>
    </row>
    <row r="52" spans="1:9">
      <c r="A52" s="171"/>
      <c r="B52" s="172"/>
      <c r="C52" s="171"/>
      <c r="D52" s="171"/>
      <c r="E52" s="171"/>
      <c r="F52" s="171"/>
      <c r="G52" s="171"/>
      <c r="H52" s="171"/>
      <c r="I52" s="171"/>
    </row>
    <row r="53" spans="1:9" s="71" customFormat="1">
      <c r="B53" s="173"/>
    </row>
    <row r="55" spans="1:9" s="71" customFormat="1">
      <c r="B55" s="72"/>
      <c r="C55" s="174"/>
      <c r="D55" s="175"/>
      <c r="E55" s="176"/>
      <c r="F55" s="176"/>
    </row>
  </sheetData>
  <printOptions horizontalCentered="1"/>
  <pageMargins left="0.59055118110236227" right="0.39370078740157483" top="0.98425196850393704" bottom="0.59055118110236227" header="0.39370078740157483" footer="0.19685039370078741"/>
  <pageSetup paperSize="9" scale="69" orientation="landscape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</vt:lpstr>
      <vt:lpstr>EPS</vt:lpstr>
      <vt:lpstr>ER</vt:lpstr>
      <vt:lpstr>SK </vt:lpstr>
      <vt:lpstr>STA</vt:lpstr>
      <vt:lpstr>IZS</vt:lpstr>
      <vt:lpstr>KT</vt:lpstr>
      <vt:lpstr>EPS!Názvy_tisku</vt:lpstr>
      <vt:lpstr>ER!Názvy_tisku</vt:lpstr>
      <vt:lpstr>IZS!Názvy_tisku</vt:lpstr>
      <vt:lpstr>KT!Názvy_tisku</vt:lpstr>
      <vt:lpstr>'SK '!Názvy_tisku</vt:lpstr>
      <vt:lpstr>STA!Názvy_tisku</vt:lpstr>
      <vt:lpstr>EPS!Oblast_tisku</vt:lpstr>
      <vt:lpstr>ER!Oblast_tisku</vt:lpstr>
      <vt:lpstr>IZS!Oblast_tisku</vt:lpstr>
      <vt:lpstr>KT!Oblast_tisku</vt:lpstr>
      <vt:lpstr>Rekapitulace!Oblast_tisku</vt:lpstr>
      <vt:lpstr>'SK '!Oblast_tisku</vt:lpstr>
      <vt:lpstr>STA!Oblast_tisku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Tomáš Bubeník</cp:lastModifiedBy>
  <cp:lastPrinted>2016-01-04T09:25:37Z</cp:lastPrinted>
  <dcterms:created xsi:type="dcterms:W3CDTF">2008-10-05T19:10:50Z</dcterms:created>
  <dcterms:modified xsi:type="dcterms:W3CDTF">2020-02-03T07:38:25Z</dcterms:modified>
</cp:coreProperties>
</file>